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E:\TENDER\"/>
    </mc:Choice>
  </mc:AlternateContent>
  <bookViews>
    <workbookView xWindow="0" yWindow="0" windowWidth="20490" windowHeight="7620" tabRatio="949"/>
  </bookViews>
  <sheets>
    <sheet name="ABSTRACT- Plant Building " sheetId="8" r:id="rId1"/>
    <sheet name="MB- PLANT BUILING" sheetId="1" state="hidden" r:id="rId2"/>
  </sheets>
  <definedNames>
    <definedName name="\b">#N/A</definedName>
    <definedName name="\l">#REF!</definedName>
    <definedName name="\p">#REF!</definedName>
    <definedName name="\S">#REF!</definedName>
    <definedName name="_">#REF!</definedName>
    <definedName name="_0">#REF!</definedName>
    <definedName name="_0___0">#REF!</definedName>
    <definedName name="_100_DAT101_5">#REF!</definedName>
    <definedName name="_1000_DAT35_8">#REF!</definedName>
    <definedName name="_1000A01">#N/A</definedName>
    <definedName name="_1001_DAT35_9">#REF!</definedName>
    <definedName name="_1002_DAT36_1">#REF!</definedName>
    <definedName name="_1003_DAT36_10">#REF!</definedName>
    <definedName name="_1004_DAT36_11">#REF!</definedName>
    <definedName name="_1005_DAT36_12">#REF!</definedName>
    <definedName name="_1006_DAT36_13">#REF!</definedName>
    <definedName name="_1007_DAT36_2">#REF!</definedName>
    <definedName name="_1008_DAT36_3">#REF!</definedName>
    <definedName name="_1009_DAT36_4">#REF!</definedName>
    <definedName name="_101_DAT101_6">#REF!</definedName>
    <definedName name="_1010_DAT36_5">#REF!</definedName>
    <definedName name="_1011_DAT36_6">#REF!</definedName>
    <definedName name="_1012_DAT36_7">#REF!</definedName>
    <definedName name="_1013_DAT36_8">#REF!</definedName>
    <definedName name="_1014_DAT36_9">#REF!</definedName>
    <definedName name="_1015_DAT37_1">#REF!</definedName>
    <definedName name="_1016_DAT37_10">#REF!</definedName>
    <definedName name="_1017_DAT37_11">#REF!</definedName>
    <definedName name="_1018_DAT37_12">#REF!</definedName>
    <definedName name="_1019_DAT37_13">#REF!</definedName>
    <definedName name="_102_DAT101_7">#REF!</definedName>
    <definedName name="_1020_DAT37_2">#REF!</definedName>
    <definedName name="_1021_DAT37_3">#REF!</definedName>
    <definedName name="_1022_DAT37_4">#REF!</definedName>
    <definedName name="_1023_DAT37_5">#REF!</definedName>
    <definedName name="_1024_DAT37_6">#REF!</definedName>
    <definedName name="_1025_DAT37_7">#REF!</definedName>
    <definedName name="_1026_DAT37_8">#REF!</definedName>
    <definedName name="_1027_DAT37_9">#REF!</definedName>
    <definedName name="_1028_DAT38_1">#REF!</definedName>
    <definedName name="_1029_DAT38_10">#REF!</definedName>
    <definedName name="_103_DAT101_8">#REF!</definedName>
    <definedName name="_1030_DAT38_11">#REF!</definedName>
    <definedName name="_1031_DAT38_12">#REF!</definedName>
    <definedName name="_1032_DAT38_13">#REF!</definedName>
    <definedName name="_1033_DAT38_2">#REF!</definedName>
    <definedName name="_1034_DAT38_3">#REF!</definedName>
    <definedName name="_1035_DAT38_4">#REF!</definedName>
    <definedName name="_1036_DAT38_5">#REF!</definedName>
    <definedName name="_1037_DAT38_6">#REF!</definedName>
    <definedName name="_1038_DAT38_7">#REF!</definedName>
    <definedName name="_1039_DAT38_8">#REF!</definedName>
    <definedName name="_104_DAT101_9">#REF!</definedName>
    <definedName name="_1040_DAT38_9">#REF!</definedName>
    <definedName name="_1041_DAT39_1">#REF!</definedName>
    <definedName name="_1042_DAT39_10">#REF!</definedName>
    <definedName name="_1043_DAT39_11">#REF!</definedName>
    <definedName name="_1044_DAT39_12">#REF!</definedName>
    <definedName name="_1045_DAT39_13">#REF!</definedName>
    <definedName name="_1046_DAT39_2">#REF!</definedName>
    <definedName name="_1047_DAT39_3">#REF!</definedName>
    <definedName name="_1048_DAT39_4">#REF!</definedName>
    <definedName name="_1049_DAT39_5">#REF!</definedName>
    <definedName name="_105_DAT102_1">#REF!</definedName>
    <definedName name="_1050_DAT39_6">#REF!</definedName>
    <definedName name="_1051_DAT39_7">#REF!</definedName>
    <definedName name="_1052_DAT39_8">#REF!</definedName>
    <definedName name="_1053_DAT39_9">#REF!</definedName>
    <definedName name="_1054_DAT4_1">#REF!</definedName>
    <definedName name="_1055_DAT4_10">#REF!</definedName>
    <definedName name="_1056_DAT4_11">#REF!</definedName>
    <definedName name="_1057_DAT4_12">#REF!</definedName>
    <definedName name="_1058_DAT4_13">#REF!</definedName>
    <definedName name="_1059_DAT4_2">#REF!</definedName>
    <definedName name="_106_DAT102_10">#REF!</definedName>
    <definedName name="_1060_DAT4_3">#REF!</definedName>
    <definedName name="_1061_DAT4_4">#REF!</definedName>
    <definedName name="_1062_DAT4_5">#REF!</definedName>
    <definedName name="_1063_DAT4_6">#REF!</definedName>
    <definedName name="_1064_DAT4_7">#REF!</definedName>
    <definedName name="_1065_DAT4_8">#REF!</definedName>
    <definedName name="_1066_DAT4_9">#REF!</definedName>
    <definedName name="_1067_DAT40_1">#REF!</definedName>
    <definedName name="_1068_DAT40_10">#REF!</definedName>
    <definedName name="_1069_DAT40_11">#REF!</definedName>
    <definedName name="_107_DAT102_11">#REF!</definedName>
    <definedName name="_1070_DAT40_12">#REF!</definedName>
    <definedName name="_1071_DAT40_13">#REF!</definedName>
    <definedName name="_1072_DAT40_2">#REF!</definedName>
    <definedName name="_1073_DAT40_3">#REF!</definedName>
    <definedName name="_1074_DAT40_4">#REF!</definedName>
    <definedName name="_1075_DAT40_5">#REF!</definedName>
    <definedName name="_1076_DAT40_6">#REF!</definedName>
    <definedName name="_1077_DAT40_7">#REF!</definedName>
    <definedName name="_1078_DAT40_8">#REF!</definedName>
    <definedName name="_1079_DAT40_9">#REF!</definedName>
    <definedName name="_108_DAT102_12">#REF!</definedName>
    <definedName name="_1080_DAT41_1">#REF!</definedName>
    <definedName name="_1081_DAT41_10">#REF!</definedName>
    <definedName name="_1082_DAT41_11">#REF!</definedName>
    <definedName name="_1083_DAT41_12">#REF!</definedName>
    <definedName name="_1084_DAT41_13">#REF!</definedName>
    <definedName name="_1085_DAT41_2">#REF!</definedName>
    <definedName name="_1086_DAT41_3">#REF!</definedName>
    <definedName name="_1087_DAT41_4">#REF!</definedName>
    <definedName name="_1088_DAT41_5">#REF!</definedName>
    <definedName name="_1089_DAT41_6">#REF!</definedName>
    <definedName name="_109_DAT102_13">#REF!</definedName>
    <definedName name="_1090_DAT41_7">#REF!</definedName>
    <definedName name="_1091_DAT41_8">#REF!</definedName>
    <definedName name="_1092_DAT41_9">#REF!</definedName>
    <definedName name="_1093_DAT42_1">#REF!</definedName>
    <definedName name="_1094_DAT42_10">#REF!</definedName>
    <definedName name="_1095_DAT42_11">#REF!</definedName>
    <definedName name="_1096_DAT42_12">#REF!</definedName>
    <definedName name="_1097_DAT42_13">#REF!</definedName>
    <definedName name="_1098_DAT42_2">#REF!</definedName>
    <definedName name="_1099_DAT42_3">#REF!</definedName>
    <definedName name="_110_DAT102_2">#REF!</definedName>
    <definedName name="_1100_DAT42_4">#REF!</definedName>
    <definedName name="_1101_DAT42_5">#REF!</definedName>
    <definedName name="_1102_DAT42_6">#REF!</definedName>
    <definedName name="_1103_DAT42_7">#REF!</definedName>
    <definedName name="_1104_DAT42_8">#REF!</definedName>
    <definedName name="_1105_DAT42_9">#REF!</definedName>
    <definedName name="_1106_DAT43_1">#REF!</definedName>
    <definedName name="_1107_DAT43_10">#REF!</definedName>
    <definedName name="_1108_DAT43_11">#REF!</definedName>
    <definedName name="_1109_DAT43_12">#REF!</definedName>
    <definedName name="_111_DAT102_3">#REF!</definedName>
    <definedName name="_1110_DAT43_13">#REF!</definedName>
    <definedName name="_1111_DAT43_2">#REF!</definedName>
    <definedName name="_1112_DAT43_3">#REF!</definedName>
    <definedName name="_1113_DAT43_4">#REF!</definedName>
    <definedName name="_1114_DAT43_5">#REF!</definedName>
    <definedName name="_1115_DAT43_6">#REF!</definedName>
    <definedName name="_1116_DAT43_7">#REF!</definedName>
    <definedName name="_1117_DAT43_8">#REF!</definedName>
    <definedName name="_1118_DAT43_9">#REF!</definedName>
    <definedName name="_1119_DAT44_1">#REF!</definedName>
    <definedName name="_112_DAT102_4">#REF!</definedName>
    <definedName name="_1120_DAT44_10">#REF!</definedName>
    <definedName name="_1121_DAT44_11">#REF!</definedName>
    <definedName name="_1122_DAT44_12">#REF!</definedName>
    <definedName name="_1123_DAT44_13">#REF!</definedName>
    <definedName name="_1124_DAT44_2">#REF!</definedName>
    <definedName name="_1125_DAT44_3">#REF!</definedName>
    <definedName name="_1126_DAT44_4">#REF!</definedName>
    <definedName name="_1127_DAT44_5">#REF!</definedName>
    <definedName name="_1128_DAT44_6">#REF!</definedName>
    <definedName name="_1129_DAT44_7">#REF!</definedName>
    <definedName name="_113_DAT102_5">#REF!</definedName>
    <definedName name="_1130_DAT44_8">#REF!</definedName>
    <definedName name="_1131_DAT44_9">#REF!</definedName>
    <definedName name="_1132_DAT45_1">#REF!</definedName>
    <definedName name="_1133_DAT45_10">#REF!</definedName>
    <definedName name="_1134_DAT45_11">#REF!</definedName>
    <definedName name="_1135_DAT45_12">#REF!</definedName>
    <definedName name="_1136_DAT45_13">#REF!</definedName>
    <definedName name="_1137_DAT45_2">#REF!</definedName>
    <definedName name="_1138_DAT45_3">#REF!</definedName>
    <definedName name="_1139_DAT45_4">#REF!</definedName>
    <definedName name="_114_DAT102_6">#REF!</definedName>
    <definedName name="_1140_DAT45_5">#REF!</definedName>
    <definedName name="_1141_DAT45_6">#REF!</definedName>
    <definedName name="_1142_DAT45_7">#REF!</definedName>
    <definedName name="_1143_DAT45_8">#REF!</definedName>
    <definedName name="_1144_DAT45_9">#REF!</definedName>
    <definedName name="_1145_DAT46_1">#REF!</definedName>
    <definedName name="_1146_DAT46_10">#REF!</definedName>
    <definedName name="_1147_DAT46_11">#REF!</definedName>
    <definedName name="_1148_DAT46_12">#REF!</definedName>
    <definedName name="_1149_DAT46_13">#REF!</definedName>
    <definedName name="_115_DAT102_7">#REF!</definedName>
    <definedName name="_1150_DAT46_2">#REF!</definedName>
    <definedName name="_1151_DAT46_3">#REF!</definedName>
    <definedName name="_1152_DAT46_4">#REF!</definedName>
    <definedName name="_1153_DAT46_5">#REF!</definedName>
    <definedName name="_1154_DAT46_6">#REF!</definedName>
    <definedName name="_1155_DAT46_7">#REF!</definedName>
    <definedName name="_1156_DAT46_8">#REF!</definedName>
    <definedName name="_1157_DAT46_9">#REF!</definedName>
    <definedName name="_1158_DAT47_1">#REF!</definedName>
    <definedName name="_1159_DAT47_10">#REF!</definedName>
    <definedName name="_116_DAT102_8">#REF!</definedName>
    <definedName name="_1160_DAT47_11">#REF!</definedName>
    <definedName name="_1161_DAT47_12">#REF!</definedName>
    <definedName name="_1162_DAT47_13">#REF!</definedName>
    <definedName name="_1163_DAT47_2">#REF!</definedName>
    <definedName name="_1164_DAT47_3">#REF!</definedName>
    <definedName name="_1165_DAT47_4">#REF!</definedName>
    <definedName name="_1166_DAT47_5">#REF!</definedName>
    <definedName name="_1167_DAT47_6">#REF!</definedName>
    <definedName name="_1168_DAT47_7">#REF!</definedName>
    <definedName name="_1169_DAT47_8">#REF!</definedName>
    <definedName name="_117_DAT102_9">#REF!</definedName>
    <definedName name="_1170_DAT47_9">#REF!</definedName>
    <definedName name="_1171_DAT48_1">#REF!</definedName>
    <definedName name="_1172_DAT48_10">#REF!</definedName>
    <definedName name="_1173_DAT48_11">#REF!</definedName>
    <definedName name="_1174_DAT48_12">#REF!</definedName>
    <definedName name="_1175_DAT48_13">#REF!</definedName>
    <definedName name="_1176_DAT48_2">#REF!</definedName>
    <definedName name="_1177_DAT48_3">#REF!</definedName>
    <definedName name="_1178_DAT48_4">#REF!</definedName>
    <definedName name="_1179_DAT48_5">#REF!</definedName>
    <definedName name="_118_DAT103_1">#REF!</definedName>
    <definedName name="_1180_DAT48_6">#REF!</definedName>
    <definedName name="_1181_DAT48_7">#REF!</definedName>
    <definedName name="_1182_DAT48_8">#REF!</definedName>
    <definedName name="_1183_DAT48_9">#REF!</definedName>
    <definedName name="_1184_DAT49_1">#REF!</definedName>
    <definedName name="_1185_DAT49_10">#REF!</definedName>
    <definedName name="_1186_DAT49_11">#REF!</definedName>
    <definedName name="_1187_DAT49_12">#REF!</definedName>
    <definedName name="_1188_DAT49_13">#REF!</definedName>
    <definedName name="_1189_DAT49_2">#REF!</definedName>
    <definedName name="_119_DAT103_10">#REF!</definedName>
    <definedName name="_1190_DAT49_3">#REF!</definedName>
    <definedName name="_1191_DAT49_4">#REF!</definedName>
    <definedName name="_1192_DAT49_5">#REF!</definedName>
    <definedName name="_1193_DAT49_6">#REF!</definedName>
    <definedName name="_1194_DAT49_7">#REF!</definedName>
    <definedName name="_1195_DAT49_8">#REF!</definedName>
    <definedName name="_1196_DAT49_9">#REF!</definedName>
    <definedName name="_1197_DAT5_1">#REF!</definedName>
    <definedName name="_1198_DAT5_10">#REF!</definedName>
    <definedName name="_1199_DAT5_11">#REF!</definedName>
    <definedName name="_120_DAT103_11">#REF!</definedName>
    <definedName name="_1200_DAT5_12">#REF!</definedName>
    <definedName name="_1201_DAT5_13">#REF!</definedName>
    <definedName name="_1202_DAT5_2">#REF!</definedName>
    <definedName name="_1203_DAT5_3">#REF!</definedName>
    <definedName name="_1204_DAT5_4">#REF!</definedName>
    <definedName name="_1205_DAT5_5">#REF!</definedName>
    <definedName name="_1206_DAT5_6">#REF!</definedName>
    <definedName name="_1207_DAT5_7">#REF!</definedName>
    <definedName name="_1208_DAT5_8">#REF!</definedName>
    <definedName name="_1209_DAT5_9">#REF!</definedName>
    <definedName name="_121_DAT103_12">#REF!</definedName>
    <definedName name="_1210_DAT50_1">#REF!</definedName>
    <definedName name="_1211_DAT50_10">#REF!</definedName>
    <definedName name="_1212_DAT50_11">#REF!</definedName>
    <definedName name="_1213_DAT50_12">#REF!</definedName>
    <definedName name="_1214_DAT50_13">#REF!</definedName>
    <definedName name="_1215_DAT50_2">#REF!</definedName>
    <definedName name="_1216_DAT50_3">#REF!</definedName>
    <definedName name="_1217_DAT50_4">#REF!</definedName>
    <definedName name="_1218_DAT50_5">#REF!</definedName>
    <definedName name="_1219_DAT50_6">#REF!</definedName>
    <definedName name="_122_DAT103_13">#REF!</definedName>
    <definedName name="_1220_DAT50_7">#REF!</definedName>
    <definedName name="_1221_DAT50_8">#REF!</definedName>
    <definedName name="_1222_DAT50_9">#REF!</definedName>
    <definedName name="_1223_DAT51_1">#REF!</definedName>
    <definedName name="_1224_DAT51_10">#REF!</definedName>
    <definedName name="_1225_DAT51_11">#REF!</definedName>
    <definedName name="_1226_DAT51_12">#REF!</definedName>
    <definedName name="_1227_DAT51_13">#REF!</definedName>
    <definedName name="_1228_DAT51_2">#REF!</definedName>
    <definedName name="_1229_DAT51_3">#REF!</definedName>
    <definedName name="_123_DAT103_2">#REF!</definedName>
    <definedName name="_1230_DAT51_4">#REF!</definedName>
    <definedName name="_1231_DAT51_5">#REF!</definedName>
    <definedName name="_1232_DAT51_6">#REF!</definedName>
    <definedName name="_1233_DAT51_7">#REF!</definedName>
    <definedName name="_1234_DAT51_8">#REF!</definedName>
    <definedName name="_1235_DAT51_9">#REF!</definedName>
    <definedName name="_1236_DAT52_1">#REF!</definedName>
    <definedName name="_1237_DAT52_10">#REF!</definedName>
    <definedName name="_1238_DAT52_11">#REF!</definedName>
    <definedName name="_1239_DAT52_12">#REF!</definedName>
    <definedName name="_124_DAT103_3">#REF!</definedName>
    <definedName name="_1240_DAT52_13">#REF!</definedName>
    <definedName name="_1241_DAT52_2">#REF!</definedName>
    <definedName name="_1242_DAT52_3">#REF!</definedName>
    <definedName name="_1243_DAT52_4">#REF!</definedName>
    <definedName name="_1244_DAT52_5">#REF!</definedName>
    <definedName name="_1245_DAT52_6">#REF!</definedName>
    <definedName name="_1246_DAT52_7">#REF!</definedName>
    <definedName name="_1247_DAT52_8">#REF!</definedName>
    <definedName name="_1248_DAT52_9">#REF!</definedName>
    <definedName name="_1249_DAT53_1">#REF!</definedName>
    <definedName name="_125_DAT103_4">#REF!</definedName>
    <definedName name="_1250_DAT53_10">#REF!</definedName>
    <definedName name="_1251_DAT53_11">#REF!</definedName>
    <definedName name="_1252_DAT53_12">#REF!</definedName>
    <definedName name="_1253_DAT53_13">#REF!</definedName>
    <definedName name="_1254_DAT53_2">#REF!</definedName>
    <definedName name="_1255_DAT53_3">#REF!</definedName>
    <definedName name="_1256_DAT53_4">#REF!</definedName>
    <definedName name="_1257_DAT53_5">#REF!</definedName>
    <definedName name="_1258_DAT53_6">#REF!</definedName>
    <definedName name="_1259_DAT53_7">#REF!</definedName>
    <definedName name="_126_DAT103_5">#REF!</definedName>
    <definedName name="_1260_DAT53_8">#REF!</definedName>
    <definedName name="_1261_DAT53_9">#REF!</definedName>
    <definedName name="_1262_DAT54_1">#REF!</definedName>
    <definedName name="_1263_DAT54_10">#REF!</definedName>
    <definedName name="_1264_DAT54_11">#REF!</definedName>
    <definedName name="_1265_DAT54_12">#REF!</definedName>
    <definedName name="_1266_DAT54_13">#REF!</definedName>
    <definedName name="_1267_DAT54_2">#REF!</definedName>
    <definedName name="_1268_DAT54_3">#REF!</definedName>
    <definedName name="_1269_DAT54_4">#REF!</definedName>
    <definedName name="_127_DAT103_6">#REF!</definedName>
    <definedName name="_1270_DAT54_5">#REF!</definedName>
    <definedName name="_1271_DAT54_6">#REF!</definedName>
    <definedName name="_1272_DAT54_7">#REF!</definedName>
    <definedName name="_1273_DAT54_8">#REF!</definedName>
    <definedName name="_1274_DAT54_9">#REF!</definedName>
    <definedName name="_1275_DAT55_1">#REF!</definedName>
    <definedName name="_1276_DAT55_10">#REF!</definedName>
    <definedName name="_1277_DAT55_11">#REF!</definedName>
    <definedName name="_1278_DAT55_12">#REF!</definedName>
    <definedName name="_1279_DAT55_13">#REF!</definedName>
    <definedName name="_128_DAT103_7">#REF!</definedName>
    <definedName name="_1280_DAT55_2">#REF!</definedName>
    <definedName name="_1281_DAT55_3">#REF!</definedName>
    <definedName name="_1282_DAT55_4">#REF!</definedName>
    <definedName name="_1283_DAT55_5">#REF!</definedName>
    <definedName name="_1284_DAT55_6">#REF!</definedName>
    <definedName name="_1285_DAT55_7">#REF!</definedName>
    <definedName name="_1286_DAT55_8">#REF!</definedName>
    <definedName name="_1287_DAT55_9">#REF!</definedName>
    <definedName name="_1288_DAT56_1">#REF!</definedName>
    <definedName name="_1289_DAT56_10">#REF!</definedName>
    <definedName name="_129_DAT103_8">#REF!</definedName>
    <definedName name="_1290_DAT56_11">#REF!</definedName>
    <definedName name="_1291_DAT56_12">#REF!</definedName>
    <definedName name="_1292_DAT56_13">#REF!</definedName>
    <definedName name="_1293_DAT56_2">#REF!</definedName>
    <definedName name="_1294_DAT56_3">#REF!</definedName>
    <definedName name="_1295_DAT56_4">#REF!</definedName>
    <definedName name="_1296_DAT56_5">#REF!</definedName>
    <definedName name="_1297_DAT56_6">#REF!</definedName>
    <definedName name="_1298_DAT56_7">#REF!</definedName>
    <definedName name="_1299_DAT56_8">#REF!</definedName>
    <definedName name="_130_DAT103_9">#REF!</definedName>
    <definedName name="_1300_DAT56_9">#REF!</definedName>
    <definedName name="_1301_DAT57_1">#REF!</definedName>
    <definedName name="_1302_DAT57_10">#REF!</definedName>
    <definedName name="_1303_DAT57_11">#REF!</definedName>
    <definedName name="_1304_DAT57_12">#REF!</definedName>
    <definedName name="_1305_DAT57_13">#REF!</definedName>
    <definedName name="_1306_DAT57_2">#REF!</definedName>
    <definedName name="_1307_DAT57_3">#REF!</definedName>
    <definedName name="_1308_DAT57_4">#REF!</definedName>
    <definedName name="_1309_DAT57_5">#REF!</definedName>
    <definedName name="_131_DAT104_1">#REF!</definedName>
    <definedName name="_1310_DAT57_6">#REF!</definedName>
    <definedName name="_1311_DAT57_7">#REF!</definedName>
    <definedName name="_1312_DAT57_8">#REF!</definedName>
    <definedName name="_1313_DAT57_9">#REF!</definedName>
    <definedName name="_1314_DAT58_1">#REF!</definedName>
    <definedName name="_1315_DAT58_10">#REF!</definedName>
    <definedName name="_1316_DAT58_11">#REF!</definedName>
    <definedName name="_1317_DAT58_12">#REF!</definedName>
    <definedName name="_1318_DAT58_13">#REF!</definedName>
    <definedName name="_1319_DAT58_2">#REF!</definedName>
    <definedName name="_132_DAT104_10">#REF!</definedName>
    <definedName name="_1320_DAT58_3">#REF!</definedName>
    <definedName name="_1321_DAT58_4">#REF!</definedName>
    <definedName name="_1322_DAT58_5">#REF!</definedName>
    <definedName name="_1323_DAT58_6">#REF!</definedName>
    <definedName name="_1324_DAT58_7">#REF!</definedName>
    <definedName name="_1325_DAT58_8">#REF!</definedName>
    <definedName name="_1326_DAT58_9">#REF!</definedName>
    <definedName name="_1327_DAT59_1">#REF!</definedName>
    <definedName name="_1328_DAT59_10">#REF!</definedName>
    <definedName name="_1329_DAT59_11">#REF!</definedName>
    <definedName name="_133_DAT104_11">#REF!</definedName>
    <definedName name="_1330_DAT59_12">#REF!</definedName>
    <definedName name="_1331_DAT59_13">#REF!</definedName>
    <definedName name="_1332_DAT59_2">#REF!</definedName>
    <definedName name="_1333_DAT59_3">#REF!</definedName>
    <definedName name="_1334_DAT59_4">#REF!</definedName>
    <definedName name="_1335_DAT59_5">#REF!</definedName>
    <definedName name="_1336_DAT59_6">#REF!</definedName>
    <definedName name="_1337_DAT59_7">#REF!</definedName>
    <definedName name="_1338_DAT59_8">#REF!</definedName>
    <definedName name="_1339_DAT59_9">#REF!</definedName>
    <definedName name="_134_DAT104_12">#REF!</definedName>
    <definedName name="_1340_DAT6_1">#REF!</definedName>
    <definedName name="_1341_DAT6_10">#REF!</definedName>
    <definedName name="_1342_DAT6_11">#REF!</definedName>
    <definedName name="_1343_DAT6_12">#REF!</definedName>
    <definedName name="_1344_DAT6_13">#REF!</definedName>
    <definedName name="_1345_DAT6_2">#REF!</definedName>
    <definedName name="_1346_DAT6_3">#REF!</definedName>
    <definedName name="_1347_DAT6_4">#REF!</definedName>
    <definedName name="_1348_DAT6_5">#REF!</definedName>
    <definedName name="_1349_DAT6_6">#REF!</definedName>
    <definedName name="_135_DAT104_13">#REF!</definedName>
    <definedName name="_1350_DAT6_7">#REF!</definedName>
    <definedName name="_1351_DAT6_8">#REF!</definedName>
    <definedName name="_1352_DAT6_9">#REF!</definedName>
    <definedName name="_1353_DAT60_1">#REF!</definedName>
    <definedName name="_1354_DAT60_10">#REF!</definedName>
    <definedName name="_1355_DAT60_11">#REF!</definedName>
    <definedName name="_1356_DAT60_12">#REF!</definedName>
    <definedName name="_1357_DAT60_13">#REF!</definedName>
    <definedName name="_1358_DAT60_2">#REF!</definedName>
    <definedName name="_1359_DAT60_3">#REF!</definedName>
    <definedName name="_136_DAT104_2">#REF!</definedName>
    <definedName name="_1360_DAT60_4">#REF!</definedName>
    <definedName name="_1361_DAT60_5">#REF!</definedName>
    <definedName name="_1362_DAT60_6">#REF!</definedName>
    <definedName name="_1363_DAT60_7">#REF!</definedName>
    <definedName name="_1364_DAT60_8">#REF!</definedName>
    <definedName name="_1365_DAT60_9">#REF!</definedName>
    <definedName name="_1366_DAT61_1">#REF!</definedName>
    <definedName name="_1367_DAT61_10">#REF!</definedName>
    <definedName name="_1368_DAT61_11">#REF!</definedName>
    <definedName name="_1369_DAT61_12">#REF!</definedName>
    <definedName name="_137_DAT104_3">#REF!</definedName>
    <definedName name="_1370_DAT61_13">#REF!</definedName>
    <definedName name="_1371_DAT61_2">#REF!</definedName>
    <definedName name="_1372_DAT61_3">#REF!</definedName>
    <definedName name="_1373_DAT61_4">#REF!</definedName>
    <definedName name="_1374_DAT61_5">#REF!</definedName>
    <definedName name="_1375_DAT61_6">#REF!</definedName>
    <definedName name="_1376_DAT61_7">#REF!</definedName>
    <definedName name="_1377_DAT61_8">#REF!</definedName>
    <definedName name="_1378_DAT61_9">#REF!</definedName>
    <definedName name="_1379_DAT62_1">#REF!</definedName>
    <definedName name="_138_DAT104_4">#REF!</definedName>
    <definedName name="_1380_DAT62_10">#REF!</definedName>
    <definedName name="_1381_DAT62_11">#REF!</definedName>
    <definedName name="_1382_DAT62_12">#REF!</definedName>
    <definedName name="_1383_DAT62_13">#REF!</definedName>
    <definedName name="_1384_DAT62_2">#REF!</definedName>
    <definedName name="_1385_DAT62_3">#REF!</definedName>
    <definedName name="_1386_DAT62_4">#REF!</definedName>
    <definedName name="_1387_DAT62_5">#REF!</definedName>
    <definedName name="_1388_DAT62_6">#REF!</definedName>
    <definedName name="_1389_DAT62_7">#REF!</definedName>
    <definedName name="_139_DAT104_5">#REF!</definedName>
    <definedName name="_1390_DAT62_8">#REF!</definedName>
    <definedName name="_1391_DAT62_9">#REF!</definedName>
    <definedName name="_1392_DAT63_1">#REF!</definedName>
    <definedName name="_1393_DAT63_10">#REF!</definedName>
    <definedName name="_1394_DAT63_11">#REF!</definedName>
    <definedName name="_1395_DAT63_12">#REF!</definedName>
    <definedName name="_1396_DAT63_13">#REF!</definedName>
    <definedName name="_1397_DAT63_2">#REF!</definedName>
    <definedName name="_1398_DAT63_3">#REF!</definedName>
    <definedName name="_1399_DAT63_4">#REF!</definedName>
    <definedName name="_14_ACT0104_1">#REF!</definedName>
    <definedName name="_140_DAT104_6">#REF!</definedName>
    <definedName name="_1400_DAT63_5">#REF!</definedName>
    <definedName name="_1401_DAT63_6">#REF!</definedName>
    <definedName name="_1402_DAT63_7">#REF!</definedName>
    <definedName name="_1403_DAT63_8">#REF!</definedName>
    <definedName name="_1404_DAT63_9">#REF!</definedName>
    <definedName name="_1405_DAT64_1">#REF!</definedName>
    <definedName name="_1406_DAT64_10">#REF!</definedName>
    <definedName name="_1407_DAT64_11">#REF!</definedName>
    <definedName name="_1408_DAT64_12">#REF!</definedName>
    <definedName name="_1409_DAT64_13">#REF!</definedName>
    <definedName name="_141_DAT104_7">#REF!</definedName>
    <definedName name="_1410_DAT64_2">#REF!</definedName>
    <definedName name="_1411_DAT64_3">#REF!</definedName>
    <definedName name="_1412_DAT64_4">#REF!</definedName>
    <definedName name="_1413_DAT64_5">#REF!</definedName>
    <definedName name="_1414_DAT64_6">#REF!</definedName>
    <definedName name="_1415_DAT64_7">#REF!</definedName>
    <definedName name="_1416_DAT64_8">#REF!</definedName>
    <definedName name="_1417_DAT64_9">#REF!</definedName>
    <definedName name="_1418_DAT65_1">#REF!</definedName>
    <definedName name="_1419_DAT65_10">#REF!</definedName>
    <definedName name="_142_DAT104_8">#REF!</definedName>
    <definedName name="_1420_DAT65_11">#REF!</definedName>
    <definedName name="_1421_DAT65_12">#REF!</definedName>
    <definedName name="_1422_DAT65_13">#REF!</definedName>
    <definedName name="_1423_DAT65_2">#REF!</definedName>
    <definedName name="_1424_DAT65_3">#REF!</definedName>
    <definedName name="_1425_DAT65_4">#REF!</definedName>
    <definedName name="_1426_DAT65_5">#REF!</definedName>
    <definedName name="_1427_DAT65_6">#REF!</definedName>
    <definedName name="_1428_DAT65_7">#REF!</definedName>
    <definedName name="_1429_DAT65_8">#REF!</definedName>
    <definedName name="_143_DAT104_9">#REF!</definedName>
    <definedName name="_1430_DAT65_9">#REF!</definedName>
    <definedName name="_1431_DAT66_1">#REF!</definedName>
    <definedName name="_1432_DAT66_10">#REF!</definedName>
    <definedName name="_1433_DAT66_11">#REF!</definedName>
    <definedName name="_1434_DAT66_12">#REF!</definedName>
    <definedName name="_1435_DAT66_13">#REF!</definedName>
    <definedName name="_1436_DAT66_2">#REF!</definedName>
    <definedName name="_1437_DAT66_3">#REF!</definedName>
    <definedName name="_1438_DAT66_4">#REF!</definedName>
    <definedName name="_1439_DAT66_5">#REF!</definedName>
    <definedName name="_144_DAT105_1">#REF!</definedName>
    <definedName name="_1440_DAT66_6">#REF!</definedName>
    <definedName name="_1441_DAT66_7">#REF!</definedName>
    <definedName name="_1442_DAT66_8">#REF!</definedName>
    <definedName name="_1443_DAT66_9">#REF!</definedName>
    <definedName name="_1444_DAT67_1">#REF!</definedName>
    <definedName name="_1445_DAT67_10">#REF!</definedName>
    <definedName name="_1446_DAT67_11">#REF!</definedName>
    <definedName name="_1447_DAT67_12">#REF!</definedName>
    <definedName name="_1448_DAT67_13">#REF!</definedName>
    <definedName name="_1449_DAT67_2">#REF!</definedName>
    <definedName name="_145_DAT105_10">#REF!</definedName>
    <definedName name="_1450_DAT67_3">#REF!</definedName>
    <definedName name="_1451_DAT67_4">#REF!</definedName>
    <definedName name="_1452_DAT67_5">#REF!</definedName>
    <definedName name="_1453_DAT67_6">#REF!</definedName>
    <definedName name="_1454_DAT67_7">#REF!</definedName>
    <definedName name="_1455_DAT67_8">#REF!</definedName>
    <definedName name="_1456_DAT67_9">#REF!</definedName>
    <definedName name="_1457_DAT68_1">#REF!</definedName>
    <definedName name="_1458_DAT68_10">#REF!</definedName>
    <definedName name="_1459_DAT68_11">#REF!</definedName>
    <definedName name="_146_DAT105_11">#REF!</definedName>
    <definedName name="_1460_DAT68_12">#REF!</definedName>
    <definedName name="_1461_DAT68_13">#REF!</definedName>
    <definedName name="_1462_DAT68_2">#REF!</definedName>
    <definedName name="_1463_DAT68_3">#REF!</definedName>
    <definedName name="_1464_DAT68_4">#REF!</definedName>
    <definedName name="_1465_DAT68_5">#REF!</definedName>
    <definedName name="_1466_DAT68_6">#REF!</definedName>
    <definedName name="_1467_DAT68_7">#REF!</definedName>
    <definedName name="_1468_DAT68_8">#REF!</definedName>
    <definedName name="_1469_DAT68_9">#REF!</definedName>
    <definedName name="_147_DAT105_12">#REF!</definedName>
    <definedName name="_1470_DAT69_1">#REF!</definedName>
    <definedName name="_1471_DAT69_10">#REF!</definedName>
    <definedName name="_1472_DAT69_11">#REF!</definedName>
    <definedName name="_1473_DAT69_12">#REF!</definedName>
    <definedName name="_1474_DAT69_13">#REF!</definedName>
    <definedName name="_1475_DAT69_2">#REF!</definedName>
    <definedName name="_1476_DAT69_3">#REF!</definedName>
    <definedName name="_1477_DAT69_4">#REF!</definedName>
    <definedName name="_1478_DAT69_5">#REF!</definedName>
    <definedName name="_1479_DAT69_6">#REF!</definedName>
    <definedName name="_148_DAT105_13">#REF!</definedName>
    <definedName name="_1480_DAT69_7">#REF!</definedName>
    <definedName name="_1481_DAT69_8">#REF!</definedName>
    <definedName name="_1482_DAT69_9">#REF!</definedName>
    <definedName name="_1483_DAT7_1">#REF!</definedName>
    <definedName name="_1484_DAT7_10">#REF!</definedName>
    <definedName name="_1485_DAT7_11">#REF!</definedName>
    <definedName name="_1486_DAT7_12">#REF!</definedName>
    <definedName name="_1487_DAT7_13">#REF!</definedName>
    <definedName name="_1488_DAT7_2">#REF!</definedName>
    <definedName name="_1489_DAT7_3">#REF!</definedName>
    <definedName name="_149_DAT105_2">#REF!</definedName>
    <definedName name="_1490_DAT7_4">#REF!</definedName>
    <definedName name="_1491_DAT7_5">#REF!</definedName>
    <definedName name="_1492_DAT7_6">#REF!</definedName>
    <definedName name="_1493_DAT7_7">#REF!</definedName>
    <definedName name="_1494_DAT7_8">#REF!</definedName>
    <definedName name="_1495_DAT7_9">#REF!</definedName>
    <definedName name="_1496_DAT70_1">#REF!</definedName>
    <definedName name="_1497_DAT70_10">#REF!</definedName>
    <definedName name="_1498_DAT70_11">#REF!</definedName>
    <definedName name="_1499_DAT70_12">#REF!</definedName>
    <definedName name="_15_ACT0104_10">#REF!</definedName>
    <definedName name="_150_DAT105_3">#REF!</definedName>
    <definedName name="_1500_DAT70_13">#REF!</definedName>
    <definedName name="_1501_DAT70_2">#REF!</definedName>
    <definedName name="_1502_DAT70_3">#REF!</definedName>
    <definedName name="_1503_DAT70_4">#REF!</definedName>
    <definedName name="_1504_DAT70_5">#REF!</definedName>
    <definedName name="_1505_DAT70_6">#REF!</definedName>
    <definedName name="_1506_DAT70_7">#REF!</definedName>
    <definedName name="_1507_DAT70_8">#REF!</definedName>
    <definedName name="_1508_DAT70_9">#REF!</definedName>
    <definedName name="_1509_DAT71_1">#REF!</definedName>
    <definedName name="_151_DAT105_4">#REF!</definedName>
    <definedName name="_1510_DAT71_10">#REF!</definedName>
    <definedName name="_1511_DAT71_11">#REF!</definedName>
    <definedName name="_1512_DAT71_12">#REF!</definedName>
    <definedName name="_1513_DAT71_13">#REF!</definedName>
    <definedName name="_1514_DAT71_2">#REF!</definedName>
    <definedName name="_1515_DAT71_3">#REF!</definedName>
    <definedName name="_1516_DAT71_4">#REF!</definedName>
    <definedName name="_1517_DAT71_5">#REF!</definedName>
    <definedName name="_1518_DAT71_6">#REF!</definedName>
    <definedName name="_1519_DAT71_7">#REF!</definedName>
    <definedName name="_152_DAT105_5">#REF!</definedName>
    <definedName name="_1520_DAT71_8">#REF!</definedName>
    <definedName name="_1521_DAT71_9">#REF!</definedName>
    <definedName name="_1522_DAT72_1">#REF!</definedName>
    <definedName name="_1523_DAT72_10">#REF!</definedName>
    <definedName name="_1524_DAT72_11">#REF!</definedName>
    <definedName name="_1525_DAT72_12">#REF!</definedName>
    <definedName name="_1526_DAT72_13">#REF!</definedName>
    <definedName name="_1527_DAT72_2">#REF!</definedName>
    <definedName name="_1528_DAT72_3">#REF!</definedName>
    <definedName name="_1529_DAT72_4">#REF!</definedName>
    <definedName name="_153_DAT105_6">#REF!</definedName>
    <definedName name="_1530_DAT72_5">#REF!</definedName>
    <definedName name="_1531_DAT72_6">#REF!</definedName>
    <definedName name="_1532_DAT72_7">#REF!</definedName>
    <definedName name="_1533_DAT72_8">#REF!</definedName>
    <definedName name="_1534_DAT72_9">#REF!</definedName>
    <definedName name="_1535_DAT73_1">#REF!</definedName>
    <definedName name="_1536_DAT73_10">#REF!</definedName>
    <definedName name="_1537_DAT73_11">#REF!</definedName>
    <definedName name="_1538_DAT73_12">#REF!</definedName>
    <definedName name="_1539_DAT73_13">#REF!</definedName>
    <definedName name="_154_DAT105_7">#REF!</definedName>
    <definedName name="_1540_DAT73_2">#REF!</definedName>
    <definedName name="_1541_DAT73_3">#REF!</definedName>
    <definedName name="_1542_DAT73_4">#REF!</definedName>
    <definedName name="_1543_DAT73_5">#REF!</definedName>
    <definedName name="_1544_DAT73_6">#REF!</definedName>
    <definedName name="_1545_DAT73_7">#REF!</definedName>
    <definedName name="_1546_DAT73_8">#REF!</definedName>
    <definedName name="_1547_DAT73_9">#REF!</definedName>
    <definedName name="_1548_DAT74_1">#REF!</definedName>
    <definedName name="_1549_DAT74_10">#REF!</definedName>
    <definedName name="_155_DAT105_8">#REF!</definedName>
    <definedName name="_1550_DAT74_11">#REF!</definedName>
    <definedName name="_1551_DAT74_12">#REF!</definedName>
    <definedName name="_1552_DAT74_13">#REF!</definedName>
    <definedName name="_1553_DAT74_2">#REF!</definedName>
    <definedName name="_1554_DAT74_3">#REF!</definedName>
    <definedName name="_1555_DAT74_4">#REF!</definedName>
    <definedName name="_1556_DAT74_5">#REF!</definedName>
    <definedName name="_1557_DAT74_6">#REF!</definedName>
    <definedName name="_1558_DAT74_7">#REF!</definedName>
    <definedName name="_1559_DAT74_8">#REF!</definedName>
    <definedName name="_156_DAT105_9">#REF!</definedName>
    <definedName name="_1560_DAT74_9">#REF!</definedName>
    <definedName name="_1561_DAT75_1">#REF!</definedName>
    <definedName name="_1562_DAT75_10">#REF!</definedName>
    <definedName name="_1563_DAT75_11">#REF!</definedName>
    <definedName name="_1564_DAT75_12">#REF!</definedName>
    <definedName name="_1565_DAT75_13">#REF!</definedName>
    <definedName name="_1566_DAT75_2">#REF!</definedName>
    <definedName name="_1567_DAT75_3">#REF!</definedName>
    <definedName name="_1568_DAT75_4">#REF!</definedName>
    <definedName name="_1569_DAT75_5">#REF!</definedName>
    <definedName name="_157_DAT106_1">#REF!</definedName>
    <definedName name="_1570_DAT75_6">#REF!</definedName>
    <definedName name="_1571_DAT75_7">#REF!</definedName>
    <definedName name="_1572_DAT75_8">#REF!</definedName>
    <definedName name="_1573_DAT75_9">#REF!</definedName>
    <definedName name="_1574_DAT76_1">#REF!</definedName>
    <definedName name="_1575_DAT76_10">#REF!</definedName>
    <definedName name="_1576_DAT76_11">#REF!</definedName>
    <definedName name="_1577_DAT76_12">#REF!</definedName>
    <definedName name="_1578_DAT76_13">#REF!</definedName>
    <definedName name="_1579_DAT76_2">#REF!</definedName>
    <definedName name="_158_DAT106_10">#REF!</definedName>
    <definedName name="_1580_DAT76_3">#REF!</definedName>
    <definedName name="_1581_DAT76_4">#REF!</definedName>
    <definedName name="_1582_DAT76_5">#REF!</definedName>
    <definedName name="_1583_DAT76_6">#REF!</definedName>
    <definedName name="_1584_DAT76_7">#REF!</definedName>
    <definedName name="_1585_DAT76_8">#REF!</definedName>
    <definedName name="_1586_DAT76_9">#REF!</definedName>
    <definedName name="_1587_DAT77_1">#REF!</definedName>
    <definedName name="_1588_DAT77_10">#REF!</definedName>
    <definedName name="_1589_DAT77_11">#REF!</definedName>
    <definedName name="_159_DAT106_11">#REF!</definedName>
    <definedName name="_1590_DAT77_12">#REF!</definedName>
    <definedName name="_1591_DAT77_13">#REF!</definedName>
    <definedName name="_1592_DAT77_2">#REF!</definedName>
    <definedName name="_1593_DAT77_3">#REF!</definedName>
    <definedName name="_1594_DAT77_4">#REF!</definedName>
    <definedName name="_1595_DAT77_5">#REF!</definedName>
    <definedName name="_1596_DAT77_6">#REF!</definedName>
    <definedName name="_1597_DAT77_7">#REF!</definedName>
    <definedName name="_1598_DAT77_8">#REF!</definedName>
    <definedName name="_1599_DAT77_9">#REF!</definedName>
    <definedName name="_16_ACT0104_11">#REF!</definedName>
    <definedName name="_160_DAT106_12">#REF!</definedName>
    <definedName name="_1600_DAT78_1">#REF!</definedName>
    <definedName name="_1601_DAT78_10">#REF!</definedName>
    <definedName name="_1602_DAT78_11">#REF!</definedName>
    <definedName name="_1603_DAT78_12">#REF!</definedName>
    <definedName name="_1604_DAT78_13">#REF!</definedName>
    <definedName name="_1605_DAT78_2">#REF!</definedName>
    <definedName name="_1606_DAT78_3">#REF!</definedName>
    <definedName name="_1607_DAT78_4">#REF!</definedName>
    <definedName name="_1608_DAT78_5">#REF!</definedName>
    <definedName name="_1609_DAT78_6">#REF!</definedName>
    <definedName name="_161_DAT106_13">#REF!</definedName>
    <definedName name="_1610_DAT78_7">#REF!</definedName>
    <definedName name="_1611_DAT78_8">#REF!</definedName>
    <definedName name="_1612_DAT78_9">#REF!</definedName>
    <definedName name="_1613_DAT79_1">#REF!</definedName>
    <definedName name="_1614_DAT79_10">#REF!</definedName>
    <definedName name="_1615_DAT79_11">#REF!</definedName>
    <definedName name="_1616_DAT79_12">#REF!</definedName>
    <definedName name="_1617_DAT79_13">#REF!</definedName>
    <definedName name="_1618_DAT79_2">#REF!</definedName>
    <definedName name="_1619_DAT79_3">#REF!</definedName>
    <definedName name="_162_DAT106_2">#REF!</definedName>
    <definedName name="_1620_DAT79_4">#REF!</definedName>
    <definedName name="_1621_DAT79_5">#REF!</definedName>
    <definedName name="_1622_DAT79_6">#REF!</definedName>
    <definedName name="_1623_DAT79_7">#REF!</definedName>
    <definedName name="_1624_DAT79_8">#REF!</definedName>
    <definedName name="_1625_DAT79_9">#REF!</definedName>
    <definedName name="_1626_DAT8_1">#REF!</definedName>
    <definedName name="_1627_DAT8_10">#REF!</definedName>
    <definedName name="_1628_DAT8_11">#REF!</definedName>
    <definedName name="_1629_DAT8_12">#REF!</definedName>
    <definedName name="_163_DAT106_3">#REF!</definedName>
    <definedName name="_1630_DAT8_13">#REF!</definedName>
    <definedName name="_1631_DAT8_2">#REF!</definedName>
    <definedName name="_1632_DAT8_3">#REF!</definedName>
    <definedName name="_1633_DAT8_4">#REF!</definedName>
    <definedName name="_1634_DAT8_5">#REF!</definedName>
    <definedName name="_1635_DAT8_6">#REF!</definedName>
    <definedName name="_1636_DAT8_7">#REF!</definedName>
    <definedName name="_1637_DAT8_8">#REF!</definedName>
    <definedName name="_1638_DAT8_9">#REF!</definedName>
    <definedName name="_1639_DAT80_1">#REF!</definedName>
    <definedName name="_164_DAT106_4">#REF!</definedName>
    <definedName name="_1640_DAT80_10">#REF!</definedName>
    <definedName name="_1641_DAT80_11">#REF!</definedName>
    <definedName name="_1642_DAT80_12">#REF!</definedName>
    <definedName name="_1643_DAT80_13">#REF!</definedName>
    <definedName name="_1644_DAT80_2">#REF!</definedName>
    <definedName name="_1645_DAT80_3">#REF!</definedName>
    <definedName name="_1646_DAT80_4">#REF!</definedName>
    <definedName name="_1647_DAT80_5">#REF!</definedName>
    <definedName name="_1648_DAT80_6">#REF!</definedName>
    <definedName name="_1649_DAT80_7">#REF!</definedName>
    <definedName name="_165_DAT106_5">#REF!</definedName>
    <definedName name="_1650_DAT80_8">#REF!</definedName>
    <definedName name="_1651_DAT80_9">#REF!</definedName>
    <definedName name="_1652_DAT81_1">#REF!</definedName>
    <definedName name="_1653_DAT81_10">#REF!</definedName>
    <definedName name="_1654_DAT81_11">#REF!</definedName>
    <definedName name="_1655_DAT81_12">#REF!</definedName>
    <definedName name="_1656_DAT81_13">#REF!</definedName>
    <definedName name="_1657_DAT81_2">#REF!</definedName>
    <definedName name="_1658_DAT81_3">#REF!</definedName>
    <definedName name="_1659_DAT81_4">#REF!</definedName>
    <definedName name="_166_DAT106_6">#REF!</definedName>
    <definedName name="_1660_DAT81_5">#REF!</definedName>
    <definedName name="_1661_DAT81_6">#REF!</definedName>
    <definedName name="_1662_DAT81_7">#REF!</definedName>
    <definedName name="_1663_DAT81_8">#REF!</definedName>
    <definedName name="_1664_DAT81_9">#REF!</definedName>
    <definedName name="_1665_DAT82_1">#REF!</definedName>
    <definedName name="_1666_DAT82_10">#REF!</definedName>
    <definedName name="_1667_DAT82_11">#REF!</definedName>
    <definedName name="_1668_DAT82_12">#REF!</definedName>
    <definedName name="_1669_DAT82_13">#REF!</definedName>
    <definedName name="_167_DAT106_7">#REF!</definedName>
    <definedName name="_1670_DAT82_2">#REF!</definedName>
    <definedName name="_1671_DAT82_3">#REF!</definedName>
    <definedName name="_1672_DAT82_4">#REF!</definedName>
    <definedName name="_1673_DAT82_5">#REF!</definedName>
    <definedName name="_1674_DAT82_6">#REF!</definedName>
    <definedName name="_1675_DAT82_7">#REF!</definedName>
    <definedName name="_1676_DAT82_8">#REF!</definedName>
    <definedName name="_1677_DAT82_9">#REF!</definedName>
    <definedName name="_1678_DAT83_1">#REF!</definedName>
    <definedName name="_1679_DAT83_10">#REF!</definedName>
    <definedName name="_168_DAT106_8">#REF!</definedName>
    <definedName name="_1680_DAT83_11">#REF!</definedName>
    <definedName name="_1681_DAT83_12">#REF!</definedName>
    <definedName name="_1682_DAT83_13">#REF!</definedName>
    <definedName name="_1683_DAT83_2">#REF!</definedName>
    <definedName name="_1684_DAT83_3">#REF!</definedName>
    <definedName name="_1685_DAT83_4">#REF!</definedName>
    <definedName name="_1686_DAT83_5">#REF!</definedName>
    <definedName name="_1687_DAT83_6">#REF!</definedName>
    <definedName name="_1688_DAT83_7">#REF!</definedName>
    <definedName name="_1689_DAT83_8">#REF!</definedName>
    <definedName name="_169_DAT106_9">#REF!</definedName>
    <definedName name="_1690_DAT83_9">#REF!</definedName>
    <definedName name="_1691_DAT84_1">#REF!</definedName>
    <definedName name="_1692_DAT84_10">#REF!</definedName>
    <definedName name="_1693_DAT84_11">#REF!</definedName>
    <definedName name="_1694_DAT84_12">#REF!</definedName>
    <definedName name="_1695_DAT84_13">#REF!</definedName>
    <definedName name="_1696_DAT84_2">#REF!</definedName>
    <definedName name="_1697_DAT84_3">#REF!</definedName>
    <definedName name="_1698_DAT84_4">#REF!</definedName>
    <definedName name="_1699_DAT84_5">#REF!</definedName>
    <definedName name="_17_ACT0104_12">#REF!</definedName>
    <definedName name="_170_DAT107_1">#REF!</definedName>
    <definedName name="_1700_DAT84_6">#REF!</definedName>
    <definedName name="_1701_DAT84_7">#REF!</definedName>
    <definedName name="_1702_DAT84_8">#REF!</definedName>
    <definedName name="_1703_DAT84_9">#REF!</definedName>
    <definedName name="_1704_DAT85_1">#REF!</definedName>
    <definedName name="_1705_DAT85_10">#REF!</definedName>
    <definedName name="_1706_DAT85_11">#REF!</definedName>
    <definedName name="_1707_DAT85_12">#REF!</definedName>
    <definedName name="_1708_DAT85_13">#REF!</definedName>
    <definedName name="_1709_DAT85_2">#REF!</definedName>
    <definedName name="_171_DAT107_10">#REF!</definedName>
    <definedName name="_1710_DAT85_3">#REF!</definedName>
    <definedName name="_1711_DAT85_4">#REF!</definedName>
    <definedName name="_1712_DAT85_5">#REF!</definedName>
    <definedName name="_1713_DAT85_6">#REF!</definedName>
    <definedName name="_1714_DAT85_7">#REF!</definedName>
    <definedName name="_1715_DAT85_8">#REF!</definedName>
    <definedName name="_1716_DAT85_9">#REF!</definedName>
    <definedName name="_1717_DAT86_1">#REF!</definedName>
    <definedName name="_1718_DAT86_10">#REF!</definedName>
    <definedName name="_1719_DAT86_11">#REF!</definedName>
    <definedName name="_172_DAT107_11">#REF!</definedName>
    <definedName name="_1720_DAT86_12">#REF!</definedName>
    <definedName name="_1721_DAT86_13">#REF!</definedName>
    <definedName name="_1722_DAT86_2">#REF!</definedName>
    <definedName name="_1723_DAT86_3">#REF!</definedName>
    <definedName name="_1724_DAT86_4">#REF!</definedName>
    <definedName name="_1725_DAT86_5">#REF!</definedName>
    <definedName name="_1726_DAT86_6">#REF!</definedName>
    <definedName name="_1727_DAT86_7">#REF!</definedName>
    <definedName name="_1728_DAT86_8">#REF!</definedName>
    <definedName name="_1729_DAT86_9">#REF!</definedName>
    <definedName name="_173_DAT107_12">#REF!</definedName>
    <definedName name="_1730_DAT87_1">#REF!</definedName>
    <definedName name="_1731_DAT87_10">#REF!</definedName>
    <definedName name="_1732_DAT87_11">#REF!</definedName>
    <definedName name="_1733_DAT87_12">#REF!</definedName>
    <definedName name="_1734_DAT87_13">#REF!</definedName>
    <definedName name="_1735_DAT87_2">#REF!</definedName>
    <definedName name="_1736_DAT87_3">#REF!</definedName>
    <definedName name="_1737_DAT87_4">#REF!</definedName>
    <definedName name="_1738_DAT87_5">#REF!</definedName>
    <definedName name="_1739_DAT87_6">#REF!</definedName>
    <definedName name="_174_DAT107_13">#REF!</definedName>
    <definedName name="_1740_DAT87_7">#REF!</definedName>
    <definedName name="_1741_DAT87_8">#REF!</definedName>
    <definedName name="_1742_DAT87_9">#REF!</definedName>
    <definedName name="_1743_DAT88_1">#REF!</definedName>
    <definedName name="_1744_DAT88_10">#REF!</definedName>
    <definedName name="_1745_DAT88_11">#REF!</definedName>
    <definedName name="_1746_DAT88_12">#REF!</definedName>
    <definedName name="_1747_DAT88_13">#REF!</definedName>
    <definedName name="_1748_DAT88_2">#REF!</definedName>
    <definedName name="_1749_DAT88_3">#REF!</definedName>
    <definedName name="_175_DAT107_2">#REF!</definedName>
    <definedName name="_1750_DAT88_4">#REF!</definedName>
    <definedName name="_1751_DAT88_5">#REF!</definedName>
    <definedName name="_1752_DAT88_6">#REF!</definedName>
    <definedName name="_1753_DAT88_7">#REF!</definedName>
    <definedName name="_1754_DAT88_8">#REF!</definedName>
    <definedName name="_1755_DAT88_9">#REF!</definedName>
    <definedName name="_1756_DAT89_1">#REF!</definedName>
    <definedName name="_1757_DAT89_10">#REF!</definedName>
    <definedName name="_1758_DAT89_11">#REF!</definedName>
    <definedName name="_1759_DAT89_12">#REF!</definedName>
    <definedName name="_176_DAT107_3">#REF!</definedName>
    <definedName name="_1760_DAT89_13">#REF!</definedName>
    <definedName name="_1761_DAT89_2">#REF!</definedName>
    <definedName name="_1762_DAT89_3">#REF!</definedName>
    <definedName name="_1763_DAT89_4">#REF!</definedName>
    <definedName name="_1764_DAT89_5">#REF!</definedName>
    <definedName name="_1765_DAT89_6">#REF!</definedName>
    <definedName name="_1766_DAT89_7">#REF!</definedName>
    <definedName name="_1767_DAT89_8">#REF!</definedName>
    <definedName name="_1768_DAT89_9">#REF!</definedName>
    <definedName name="_1769_DAT9_1">#REF!</definedName>
    <definedName name="_177_DAT107_4">#REF!</definedName>
    <definedName name="_1770_DAT9_10">#REF!</definedName>
    <definedName name="_1771_DAT9_11">#REF!</definedName>
    <definedName name="_1772_DAT9_12">#REF!</definedName>
    <definedName name="_1773_DAT9_13">#REF!</definedName>
    <definedName name="_1774_DAT9_2">#REF!</definedName>
    <definedName name="_1775_DAT9_3">#REF!</definedName>
    <definedName name="_1776_DAT9_4">#REF!</definedName>
    <definedName name="_1777_DAT9_5">#REF!</definedName>
    <definedName name="_1778_DAT9_6">#REF!</definedName>
    <definedName name="_1779_DAT9_7">#REF!</definedName>
    <definedName name="_178_DAT107_5">#REF!</definedName>
    <definedName name="_1780_DAT9_8">#REF!</definedName>
    <definedName name="_1781_DAT9_9">#REF!</definedName>
    <definedName name="_1782_DAT90_1">#REF!</definedName>
    <definedName name="_1783_DAT90_10">#REF!</definedName>
    <definedName name="_1784_DAT90_11">#REF!</definedName>
    <definedName name="_1785_DAT90_12">#REF!</definedName>
    <definedName name="_1786_DAT90_13">#REF!</definedName>
    <definedName name="_1787_DAT90_2">#REF!</definedName>
    <definedName name="_1788_DAT90_3">#REF!</definedName>
    <definedName name="_1789_DAT90_4">#REF!</definedName>
    <definedName name="_179_DAT107_6">#REF!</definedName>
    <definedName name="_1790_DAT90_5">#REF!</definedName>
    <definedName name="_1791_DAT90_6">#REF!</definedName>
    <definedName name="_1792_DAT90_7">#REF!</definedName>
    <definedName name="_1793_DAT90_8">#REF!</definedName>
    <definedName name="_1794_DAT90_9">#REF!</definedName>
    <definedName name="_1795_DAT91_1">#REF!</definedName>
    <definedName name="_1796_DAT91_10">#REF!</definedName>
    <definedName name="_1797_DAT91_11">#REF!</definedName>
    <definedName name="_1798_DAT91_12">#REF!</definedName>
    <definedName name="_1799_DAT91_13">#REF!</definedName>
    <definedName name="_18_ACT0104_13">#REF!</definedName>
    <definedName name="_180_DAT107_7">#REF!</definedName>
    <definedName name="_1800_DAT91_2">#REF!</definedName>
    <definedName name="_1801_DAT91_3">#REF!</definedName>
    <definedName name="_1802_DAT91_4">#REF!</definedName>
    <definedName name="_1803_DAT91_5">#REF!</definedName>
    <definedName name="_1804_DAT91_6">#REF!</definedName>
    <definedName name="_1805_DAT91_7">#REF!</definedName>
    <definedName name="_1806_DAT91_8">#REF!</definedName>
    <definedName name="_1807_DAT91_9">#REF!</definedName>
    <definedName name="_1808_DAT92_1">#REF!</definedName>
    <definedName name="_1809_DAT92_10">#REF!</definedName>
    <definedName name="_181_DAT107_8">#REF!</definedName>
    <definedName name="_1810_DAT92_11">#REF!</definedName>
    <definedName name="_1811_DAT92_12">#REF!</definedName>
    <definedName name="_1812_DAT92_13">#REF!</definedName>
    <definedName name="_1813_DAT92_2">#REF!</definedName>
    <definedName name="_1814_DAT92_3">#REF!</definedName>
    <definedName name="_1815_DAT92_4">#REF!</definedName>
    <definedName name="_1816_DAT92_5">#REF!</definedName>
    <definedName name="_1817_DAT92_6">#REF!</definedName>
    <definedName name="_1818_DAT92_7">#REF!</definedName>
    <definedName name="_1819_DAT92_8">#REF!</definedName>
    <definedName name="_182_DAT107_9">#REF!</definedName>
    <definedName name="_1820_DAT92_9">#REF!</definedName>
    <definedName name="_1821_DAT93_1">#REF!</definedName>
    <definedName name="_1822_DAT93_10">#REF!</definedName>
    <definedName name="_1823_DAT93_11">#REF!</definedName>
    <definedName name="_1824_DAT93_12">#REF!</definedName>
    <definedName name="_1825_DAT93_13">#REF!</definedName>
    <definedName name="_1826_DAT93_2">#REF!</definedName>
    <definedName name="_1827_DAT93_3">#REF!</definedName>
    <definedName name="_1828_DAT93_4">#REF!</definedName>
    <definedName name="_1829_DAT93_5">#REF!</definedName>
    <definedName name="_183_DAT108_1">#REF!</definedName>
    <definedName name="_1830_DAT93_6">#REF!</definedName>
    <definedName name="_1831_DAT93_7">#REF!</definedName>
    <definedName name="_1832_DAT93_8">#REF!</definedName>
    <definedName name="_1833_DAT93_9">#REF!</definedName>
    <definedName name="_1834_DAT94_1">#REF!</definedName>
    <definedName name="_1835_DAT94_10">#REF!</definedName>
    <definedName name="_1836_DAT94_11">#REF!</definedName>
    <definedName name="_1837_DAT94_12">#REF!</definedName>
    <definedName name="_1838_DAT94_13">#REF!</definedName>
    <definedName name="_1839_DAT94_2">#REF!</definedName>
    <definedName name="_184_DAT108_10">#REF!</definedName>
    <definedName name="_1840_DAT94_3">#REF!</definedName>
    <definedName name="_1841_DAT94_4">#REF!</definedName>
    <definedName name="_1842_DAT94_5">#REF!</definedName>
    <definedName name="_1843_DAT94_6">#REF!</definedName>
    <definedName name="_1844_DAT94_7">#REF!</definedName>
    <definedName name="_1845_DAT94_8">#REF!</definedName>
    <definedName name="_1846_DAT94_9">#REF!</definedName>
    <definedName name="_1847_DAT95_1">#REF!</definedName>
    <definedName name="_1848_DAT95_10">#REF!</definedName>
    <definedName name="_1849_DAT95_11">#REF!</definedName>
    <definedName name="_185_DAT108_11">#REF!</definedName>
    <definedName name="_1850_DAT95_12">#REF!</definedName>
    <definedName name="_1851_DAT95_13">#REF!</definedName>
    <definedName name="_1852_DAT95_2">#REF!</definedName>
    <definedName name="_1853_DAT95_3">#REF!</definedName>
    <definedName name="_1854_DAT95_4">#REF!</definedName>
    <definedName name="_1855_DAT95_5">#REF!</definedName>
    <definedName name="_1856_DAT95_6">#REF!</definedName>
    <definedName name="_1857_DAT95_7">#REF!</definedName>
    <definedName name="_1858_DAT95_8">#REF!</definedName>
    <definedName name="_1859_DAT95_9">#REF!</definedName>
    <definedName name="_186_DAT108_12">#REF!</definedName>
    <definedName name="_1860_DAT96_1">#REF!</definedName>
    <definedName name="_1861_DAT96_10">#REF!</definedName>
    <definedName name="_1862_DAT96_11">#REF!</definedName>
    <definedName name="_1863_DAT96_12">#REF!</definedName>
    <definedName name="_1864_DAT96_13">#REF!</definedName>
    <definedName name="_1865_DAT96_2">#REF!</definedName>
    <definedName name="_1866_DAT96_3">#REF!</definedName>
    <definedName name="_1867_DAT96_4">#REF!</definedName>
    <definedName name="_1868_DAT96_5">#REF!</definedName>
    <definedName name="_1869_DAT96_6">#REF!</definedName>
    <definedName name="_187_DAT108_13">#REF!</definedName>
    <definedName name="_1870_DAT96_7">#REF!</definedName>
    <definedName name="_1871_DAT96_8">#REF!</definedName>
    <definedName name="_1872_DAT96_9">#REF!</definedName>
    <definedName name="_1873_DAT97_1">#REF!</definedName>
    <definedName name="_1874_DAT97_10">#REF!</definedName>
    <definedName name="_1875_DAT97_11">#REF!</definedName>
    <definedName name="_1876_DAT97_12">#REF!</definedName>
    <definedName name="_1877_DAT97_13">#REF!</definedName>
    <definedName name="_1878_DAT97_2">#REF!</definedName>
    <definedName name="_1879_DAT97_3">#REF!</definedName>
    <definedName name="_188_DAT108_2">#REF!</definedName>
    <definedName name="_1880_DAT97_4">#REF!</definedName>
    <definedName name="_1881_DAT97_5">#REF!</definedName>
    <definedName name="_1882_DAT97_6">#REF!</definedName>
    <definedName name="_1883_DAT97_7">#REF!</definedName>
    <definedName name="_1884_DAT97_8">#REF!</definedName>
    <definedName name="_1885_DAT97_9">#REF!</definedName>
    <definedName name="_1886_DAT98_1">#REF!</definedName>
    <definedName name="_1887_DAT98_10">#REF!</definedName>
    <definedName name="_1888_DAT98_11">#REF!</definedName>
    <definedName name="_1889_DAT98_12">#REF!</definedName>
    <definedName name="_189_DAT108_3">#REF!</definedName>
    <definedName name="_1890_DAT98_13">#REF!</definedName>
    <definedName name="_1891_DAT98_2">#REF!</definedName>
    <definedName name="_1892_DAT98_3">#REF!</definedName>
    <definedName name="_1893_DAT98_4">#REF!</definedName>
    <definedName name="_1894_DAT98_5">#REF!</definedName>
    <definedName name="_1895_DAT98_6">#REF!</definedName>
    <definedName name="_1896_DAT98_7">#REF!</definedName>
    <definedName name="_1897_DAT98_8">#REF!</definedName>
    <definedName name="_1898_DAT98_9">#REF!</definedName>
    <definedName name="_1899_DAT99_1">#REF!</definedName>
    <definedName name="_19_ACT0104_2">#REF!</definedName>
    <definedName name="_190_DAT108_4">#REF!</definedName>
    <definedName name="_1900_DAT99_10">#REF!</definedName>
    <definedName name="_1901_DAT99_11">#REF!</definedName>
    <definedName name="_1902_DAT99_12">#REF!</definedName>
    <definedName name="_1903_DAT99_13">#REF!</definedName>
    <definedName name="_1904_DAT99_2">#REF!</definedName>
    <definedName name="_1905_DAT99_3">#REF!</definedName>
    <definedName name="_1906_DAT99_4">#REF!</definedName>
    <definedName name="_1907_DAT99_5">#REF!</definedName>
    <definedName name="_1908_DAT99_6">#REF!</definedName>
    <definedName name="_1909_DAT99_7">#REF!</definedName>
    <definedName name="_191_DAT108_5">#REF!</definedName>
    <definedName name="_1910_DAT99_8">#REF!</definedName>
    <definedName name="_1911_DAT99_9">#REF!</definedName>
    <definedName name="_192_DAT108_6">#REF!</definedName>
    <definedName name="_193_DAT108_7">#REF!</definedName>
    <definedName name="_194_DAT108_8">#REF!</definedName>
    <definedName name="_195_DAT108_9">#REF!</definedName>
    <definedName name="_196_DAT109_1">#REF!</definedName>
    <definedName name="_1964_Key1_1">#REF!</definedName>
    <definedName name="_1965_Key1_10">#REF!</definedName>
    <definedName name="_1966_Key1_11">#REF!</definedName>
    <definedName name="_1967_Key1_12">#REF!</definedName>
    <definedName name="_1968_Key1_13">#REF!</definedName>
    <definedName name="_1969_Key1_2">#REF!</definedName>
    <definedName name="_197_DAT109_10">#REF!</definedName>
    <definedName name="_1970_Key1_3">#REF!</definedName>
    <definedName name="_1971_Key1_4">#REF!</definedName>
    <definedName name="_1972_Key1_5">#REF!</definedName>
    <definedName name="_1973_Key1_6">#REF!</definedName>
    <definedName name="_1974_Key1_7">#REF!</definedName>
    <definedName name="_1975_Key1_8">#REF!</definedName>
    <definedName name="_1976_Key1_9">#REF!</definedName>
    <definedName name="_198_DAT109_11">#REF!</definedName>
    <definedName name="_199_DAT109_12">#REF!</definedName>
    <definedName name="_20_ACT0104_3">#REF!</definedName>
    <definedName name="_200_DAT109_13">#REF!</definedName>
    <definedName name="_2003_pp2_1">#REF!</definedName>
    <definedName name="_2004_pp2_10">#REF!</definedName>
    <definedName name="_2005_pp2_11">#REF!</definedName>
    <definedName name="_2006_pp2_12">#REF!</definedName>
    <definedName name="_2007_pp2_13">#REF!</definedName>
    <definedName name="_2008_pp2_2">#REF!</definedName>
    <definedName name="_2009_pp2_3">#REF!</definedName>
    <definedName name="_201_DAT109_2">#REF!</definedName>
    <definedName name="_2010_pp2_4">#REF!</definedName>
    <definedName name="_2011_pp2_5">#REF!</definedName>
    <definedName name="_2012_pp2_6">#REF!</definedName>
    <definedName name="_2013_pp2_7">#REF!</definedName>
    <definedName name="_2014_pp2_8">#REF!</definedName>
    <definedName name="_2015_pp2_9">#REF!</definedName>
    <definedName name="_202_DAT109_3">#REF!</definedName>
    <definedName name="_2029_QST30_1">#REF!</definedName>
    <definedName name="_203_DAT109_4">#REF!</definedName>
    <definedName name="_2030_QST30_10">#REF!</definedName>
    <definedName name="_2031_QST30_11">#REF!</definedName>
    <definedName name="_2032_QST30_12">#REF!</definedName>
    <definedName name="_2033_QST30_13">#REF!</definedName>
    <definedName name="_2034_QST30_2">#REF!</definedName>
    <definedName name="_2035_QST30_3">#REF!</definedName>
    <definedName name="_2036_QST30_4">#REF!</definedName>
    <definedName name="_2037_QST30_5">#REF!</definedName>
    <definedName name="_2038_QST30_6">#REF!</definedName>
    <definedName name="_2039_QST30_7">#REF!</definedName>
    <definedName name="_204_DAT109_5">#REF!</definedName>
    <definedName name="_2040_QST30_8">#REF!</definedName>
    <definedName name="_2041_QST30_9">#REF!</definedName>
    <definedName name="_2042_Sort_1">#REF!</definedName>
    <definedName name="_2043_Sort_10">#REF!</definedName>
    <definedName name="_2044_Sort_11">#REF!</definedName>
    <definedName name="_2045_Sort_12">#REF!</definedName>
    <definedName name="_2046_Sort_13">#REF!</definedName>
    <definedName name="_2047_Sort_2">#REF!</definedName>
    <definedName name="_2048_Sort_3">#REF!</definedName>
    <definedName name="_2049_Sort_4">#REF!</definedName>
    <definedName name="_205_DAT109_6">#REF!</definedName>
    <definedName name="_2050_Sort_5">#REF!</definedName>
    <definedName name="_2051_Sort_6">#REF!</definedName>
    <definedName name="_2052_Sort_7">#REF!</definedName>
    <definedName name="_2053_Sort_8">#REF!</definedName>
    <definedName name="_2054_Sort_9">#REF!</definedName>
    <definedName name="_2055_STK3011_1">#REF!</definedName>
    <definedName name="_2056_STK3011_10">#REF!</definedName>
    <definedName name="_2057_STK3011_11">#REF!</definedName>
    <definedName name="_2058_STK3011_12">#REF!</definedName>
    <definedName name="_2059_STK3011_13">#REF!</definedName>
    <definedName name="_206_DAT109_7">#REF!</definedName>
    <definedName name="_2060_STK3011_2">#REF!</definedName>
    <definedName name="_2061_STK3011_3">#REF!</definedName>
    <definedName name="_2062_STK3011_4">#REF!</definedName>
    <definedName name="_2063_STK3011_5">#REF!</definedName>
    <definedName name="_2064_STK3011_6">#REF!</definedName>
    <definedName name="_2065_STK3011_7">#REF!</definedName>
    <definedName name="_2066_STK3011_8">#REF!</definedName>
    <definedName name="_2067_STK3011_9">#REF!</definedName>
    <definedName name="_2068All_codes_1">#REF!</definedName>
    <definedName name="_2069All_codes_10">#REF!</definedName>
    <definedName name="_207_DAT109_8">#REF!</definedName>
    <definedName name="_2070All_codes_11">#REF!</definedName>
    <definedName name="_2071All_codes_12">#REF!</definedName>
    <definedName name="_2072All_codes_13">#REF!</definedName>
    <definedName name="_2073All_codes_2">#REF!</definedName>
    <definedName name="_2074All_codes_3">#REF!</definedName>
    <definedName name="_2075All_codes_4">#REF!</definedName>
    <definedName name="_2076All_codes_5">#REF!</definedName>
    <definedName name="_2077All_codes_6">#REF!</definedName>
    <definedName name="_2078All_codes_7">#REF!</definedName>
    <definedName name="_2079All_codes_8">#REF!</definedName>
    <definedName name="_208_DAT109_9">#REF!</definedName>
    <definedName name="_2080All_codes_9">#REF!</definedName>
    <definedName name="_2081All_ZSEM_Codes_1">#REF!</definedName>
    <definedName name="_2082All_ZSEM_Codes_10">#REF!</definedName>
    <definedName name="_2083All_ZSEM_Codes_11">#REF!</definedName>
    <definedName name="_2084All_ZSEM_Codes_12">#REF!</definedName>
    <definedName name="_2085All_ZSEM_Codes_13">#REF!</definedName>
    <definedName name="_2086All_ZSEM_Codes_2">#REF!</definedName>
    <definedName name="_2087All_ZSEM_Codes_3">#REF!</definedName>
    <definedName name="_2088All_ZSEM_Codes_4">#REF!</definedName>
    <definedName name="_2089All_ZSEM_Codes_5">#REF!</definedName>
    <definedName name="_209_DAT11_1">#REF!</definedName>
    <definedName name="_2090All_ZSEM_Codes_6">#REF!</definedName>
    <definedName name="_2091All_ZSEM_Codes_7">#REF!</definedName>
    <definedName name="_2092All_ZSEM_Codes_8">#REF!</definedName>
    <definedName name="_2093All_ZSEM_Codes_9">#REF!</definedName>
    <definedName name="_2094API_1">#REF!</definedName>
    <definedName name="_2095API_10">#REF!</definedName>
    <definedName name="_2096API_11">#REF!</definedName>
    <definedName name="_2097API_12">#REF!</definedName>
    <definedName name="_2098API_13">#REF!</definedName>
    <definedName name="_2099API_2">#REF!</definedName>
    <definedName name="_21_ACT0104_4">#REF!</definedName>
    <definedName name="_210_DAT11_10">#REF!</definedName>
    <definedName name="_2100API_3">#REF!</definedName>
    <definedName name="_2101API_4">#REF!</definedName>
    <definedName name="_2102API_5">#REF!</definedName>
    <definedName name="_2103API_6">#REF!</definedName>
    <definedName name="_2104API_7">#REF!</definedName>
    <definedName name="_2105API_8">#REF!</definedName>
    <definedName name="_2106API_9">#REF!</definedName>
    <definedName name="_2107Area_1">#REF!</definedName>
    <definedName name="_2108Area_10">#REF!</definedName>
    <definedName name="_2109Area_11">#REF!</definedName>
    <definedName name="_211_DAT11_11">#REF!</definedName>
    <definedName name="_2110Area_12">#REF!</definedName>
    <definedName name="_2111Area_13">#REF!</definedName>
    <definedName name="_2112Area_2">#REF!</definedName>
    <definedName name="_2113Area_3">#REF!</definedName>
    <definedName name="_2114Area_4">#REF!</definedName>
    <definedName name="_2115Area_5">#REF!</definedName>
    <definedName name="_2116Area_6">#REF!</definedName>
    <definedName name="_2117Area_7">#REF!</definedName>
    <definedName name="_2118Area_8">#REF!</definedName>
    <definedName name="_2119Area_9">#REF!</definedName>
    <definedName name="_212_DAT11_12">#REF!</definedName>
    <definedName name="_2120ARMRATES_1">#REF!</definedName>
    <definedName name="_2121ARMRATES_10">#REF!</definedName>
    <definedName name="_2122ARMRATES_11">#REF!</definedName>
    <definedName name="_2123ARMRATES_12">#REF!</definedName>
    <definedName name="_2124ARMRATES_13">#REF!</definedName>
    <definedName name="_2125ARMRATES_2">#REF!</definedName>
    <definedName name="_2126ARMRATES_3">#REF!</definedName>
    <definedName name="_2127ARMRATES_4">#REF!</definedName>
    <definedName name="_2128ARMRATES_5">#REF!</definedName>
    <definedName name="_2129ARMRATES_6">#REF!</definedName>
    <definedName name="_213_DAT11_13">#REF!</definedName>
    <definedName name="_2130ARMRATES_7">#REF!</definedName>
    <definedName name="_2131ARMRATES_8">#REF!</definedName>
    <definedName name="_2132ARMRATES_9">#REF!</definedName>
    <definedName name="_2133aw_1">#REF!</definedName>
    <definedName name="_2134aw_10">#REF!</definedName>
    <definedName name="_2135aw_11">#REF!</definedName>
    <definedName name="_2136aw_12">#REF!</definedName>
    <definedName name="_2137aw_13">#REF!</definedName>
    <definedName name="_2138aw_2">#REF!</definedName>
    <definedName name="_2139aw_3">#REF!</definedName>
    <definedName name="_214_DAT11_2">#REF!</definedName>
    <definedName name="_2140aw_4">#REF!</definedName>
    <definedName name="_2141aw_5">#REF!</definedName>
    <definedName name="_2142aw_6">#REF!</definedName>
    <definedName name="_2143aw_7">#REF!</definedName>
    <definedName name="_2144aw_8">#REF!</definedName>
    <definedName name="_2145aw_9">#REF!</definedName>
    <definedName name="_2146B_1">#REF!</definedName>
    <definedName name="_2147B_10">#REF!</definedName>
    <definedName name="_2148B_11">#REF!</definedName>
    <definedName name="_2149B_12">#REF!</definedName>
    <definedName name="_215_DAT11_3">#REF!</definedName>
    <definedName name="_2150B_13">#REF!</definedName>
    <definedName name="_2151B_2">#REF!</definedName>
    <definedName name="_2152B_3">#REF!</definedName>
    <definedName name="_2153B_4">#REF!</definedName>
    <definedName name="_2154B_5">#REF!</definedName>
    <definedName name="_2155B_6">#REF!</definedName>
    <definedName name="_2156B_7">#REF!</definedName>
    <definedName name="_2157B_8">#REF!</definedName>
    <definedName name="_2158B_9">#REF!</definedName>
    <definedName name="_2159bnn_1">#REF!</definedName>
    <definedName name="_216_DAT11_4">#REF!</definedName>
    <definedName name="_2160bnn_10">#REF!</definedName>
    <definedName name="_2161bnn_11">#REF!</definedName>
    <definedName name="_2162bnn_12">#REF!</definedName>
    <definedName name="_2163bnn_2">#REF!</definedName>
    <definedName name="_2164bnn_3">#REF!</definedName>
    <definedName name="_2165bnn_4">#REF!</definedName>
    <definedName name="_2166bnn_5">#REF!</definedName>
    <definedName name="_2167bnn_6">#REF!</definedName>
    <definedName name="_2168bnn_7">#REF!</definedName>
    <definedName name="_2169bnn_8">#REF!</definedName>
    <definedName name="_217_DAT11_5">#REF!</definedName>
    <definedName name="_2170bnn_9">#REF!</definedName>
    <definedName name="_2171BSR_STOCK_1">#REF!</definedName>
    <definedName name="_2172BSR_STOCK_10">#REF!</definedName>
    <definedName name="_2173BSR_STOCK_11">#REF!</definedName>
    <definedName name="_2174BSR_STOCK_12">#REF!</definedName>
    <definedName name="_2175BSR_STOCK_13">#REF!</definedName>
    <definedName name="_2176BSR_STOCK_2">#REF!</definedName>
    <definedName name="_2177BSR_STOCK_3">#REF!</definedName>
    <definedName name="_2178BSR_STOCK_4">#REF!</definedName>
    <definedName name="_2179BSR_STOCK_5">#REF!</definedName>
    <definedName name="_218_DAT11_6">#REF!</definedName>
    <definedName name="_2180BSR_STOCK_6">#REF!</definedName>
    <definedName name="_2181BSR_STOCK_7">#REF!</definedName>
    <definedName name="_2182BSR_STOCK_8">#REF!</definedName>
    <definedName name="_2183BSR_STOCK_9">#REF!</definedName>
    <definedName name="_2184ChgOverShifts_1">#REF!</definedName>
    <definedName name="_2185ChgOverShifts_10">#REF!</definedName>
    <definedName name="_2186ChgOverShifts_11">#REF!</definedName>
    <definedName name="_2187ChgOverShifts_12">#REF!</definedName>
    <definedName name="_2188ChgOverShifts_13">#REF!</definedName>
    <definedName name="_2189ChgOverShifts_2">#REF!</definedName>
    <definedName name="_219_DAT11_7">#REF!</definedName>
    <definedName name="_2190ChgOverShifts_3">#REF!</definedName>
    <definedName name="_2191ChgOverShifts_4">#REF!</definedName>
    <definedName name="_2192ChgOverShifts_5">#REF!</definedName>
    <definedName name="_2193ChgOverShifts_6">#REF!</definedName>
    <definedName name="_2194ChgOverShifts_7">#REF!</definedName>
    <definedName name="_2195ChgOverShifts_8">#REF!</definedName>
    <definedName name="_2196ChgOverShifts_9">#REF!</definedName>
    <definedName name="_2197city1_1">#REF!</definedName>
    <definedName name="_2198city1_10">#REF!</definedName>
    <definedName name="_2199city1_11">#REF!</definedName>
    <definedName name="_22_ACT0104_5">#REF!</definedName>
    <definedName name="_220_DAT11_8">#REF!</definedName>
    <definedName name="_2200city1_12">#REF!</definedName>
    <definedName name="_2201city1_13">#REF!</definedName>
    <definedName name="_2202city1_2">#REF!</definedName>
    <definedName name="_2203city1_3">#REF!</definedName>
    <definedName name="_2204city1_4">#REF!</definedName>
    <definedName name="_2205city1_5">#REF!</definedName>
    <definedName name="_2206city1_6">#REF!</definedName>
    <definedName name="_2207city1_7">#REF!</definedName>
    <definedName name="_2208city1_8">#REF!</definedName>
    <definedName name="_2209city1_9">#REF!</definedName>
    <definedName name="_221_DAT11_9">#REF!</definedName>
    <definedName name="_2210city2_1">#REF!</definedName>
    <definedName name="_2211city2_10">#REF!</definedName>
    <definedName name="_2212city2_11">#REF!</definedName>
    <definedName name="_2213city2_12">#REF!</definedName>
    <definedName name="_2214city2_13">#REF!</definedName>
    <definedName name="_2215city2_2">#REF!</definedName>
    <definedName name="_2216city2_3">#REF!</definedName>
    <definedName name="_2217city2_4">#REF!</definedName>
    <definedName name="_2218city2_5">#REF!</definedName>
    <definedName name="_2219city2_6">#REF!</definedName>
    <definedName name="_222_DAT110_1">#REF!</definedName>
    <definedName name="_2220city2_7">#REF!</definedName>
    <definedName name="_2221city2_8">#REF!</definedName>
    <definedName name="_2222city2_9">#REF!</definedName>
    <definedName name="_2223city3_1">#REF!</definedName>
    <definedName name="_2224city3_10">#REF!</definedName>
    <definedName name="_2225city3_11">#REF!</definedName>
    <definedName name="_2226city3_12">#REF!</definedName>
    <definedName name="_2227city3_13">#REF!</definedName>
    <definedName name="_2228city3_2">#REF!</definedName>
    <definedName name="_2229city3_3">#REF!</definedName>
    <definedName name="_223_DAT110_10">#REF!</definedName>
    <definedName name="_2230city3_4">#REF!</definedName>
    <definedName name="_2231city3_5">#REF!</definedName>
    <definedName name="_2232city3_6">#REF!</definedName>
    <definedName name="_2233city3_7">#REF!</definedName>
    <definedName name="_2234city3_8">#REF!</definedName>
    <definedName name="_2235city3_9">#REF!</definedName>
    <definedName name="_2236CODE_1">#REF!</definedName>
    <definedName name="_2237CODE_10">#REF!</definedName>
    <definedName name="_2238CODE_11">#REF!</definedName>
    <definedName name="_2239CODE_12">#REF!</definedName>
    <definedName name="_224_DAT110_11">#REF!</definedName>
    <definedName name="_2240CODE_13">#REF!</definedName>
    <definedName name="_2241CODE_2">#REF!</definedName>
    <definedName name="_2242CODE_3">#REF!</definedName>
    <definedName name="_2243CODE_4">#REF!</definedName>
    <definedName name="_2244CODE_5">#REF!</definedName>
    <definedName name="_2245CODE_6">#REF!</definedName>
    <definedName name="_2246CODE_7">#REF!</definedName>
    <definedName name="_2247CODE_8">#REF!</definedName>
    <definedName name="_2248CODE_9">#REF!</definedName>
    <definedName name="_2249CODE1_1">#REF!</definedName>
    <definedName name="_225_DAT110_12">#REF!</definedName>
    <definedName name="_2250CODE1_10">#REF!</definedName>
    <definedName name="_2251CODE1_11">#REF!</definedName>
    <definedName name="_2252CODE1_12">#REF!</definedName>
    <definedName name="_2253CODE1_13">#REF!</definedName>
    <definedName name="_2254CODE1_2">#REF!</definedName>
    <definedName name="_2255CODE1_3">#REF!</definedName>
    <definedName name="_2256CODE1_4">#REF!</definedName>
    <definedName name="_2257CODE1_5">#REF!</definedName>
    <definedName name="_2258CODE1_6">#REF!</definedName>
    <definedName name="_2259CODE1_7">#REF!</definedName>
    <definedName name="_226_DAT110_13">#REF!</definedName>
    <definedName name="_2260CODE1_8">#REF!</definedName>
    <definedName name="_2261CODE1_9">#REF!</definedName>
    <definedName name="_2262DEPB_1">#REF!</definedName>
    <definedName name="_2263DEPB_10">#REF!</definedName>
    <definedName name="_2264DEPB_11">#REF!</definedName>
    <definedName name="_2265DEPB_12">#REF!</definedName>
    <definedName name="_2266DEPB_13">#REF!</definedName>
    <definedName name="_2267DEPB_2">#REF!</definedName>
    <definedName name="_2268DEPB_3">#REF!</definedName>
    <definedName name="_2269DEPB_4">#REF!</definedName>
    <definedName name="_227_DAT110_2">#REF!</definedName>
    <definedName name="_2270DEPB_5">#REF!</definedName>
    <definedName name="_2271DEPB_6">#REF!</definedName>
    <definedName name="_2272DEPB_7">#REF!</definedName>
    <definedName name="_2273DEPB_8">#REF!</definedName>
    <definedName name="_2274DEPB_9">#REF!</definedName>
    <definedName name="_2275DosageForm_1">#REF!</definedName>
    <definedName name="_2276DosageForm_10">#REF!</definedName>
    <definedName name="_2277DosageForm_11">#REF!</definedName>
    <definedName name="_2278DosageForm_12">#REF!</definedName>
    <definedName name="_2279DosageForm_13">#REF!</definedName>
    <definedName name="_228_DAT110_3">#REF!</definedName>
    <definedName name="_2280DosageForm_2">#REF!</definedName>
    <definedName name="_2281DosageForm_3">#REF!</definedName>
    <definedName name="_2282DosageForm_4">#REF!</definedName>
    <definedName name="_2283DosageForm_5">#REF!</definedName>
    <definedName name="_2284DosageForm_6">#REF!</definedName>
    <definedName name="_2285DosageForm_7">#REF!</definedName>
    <definedName name="_2286DosageForm_8">#REF!</definedName>
    <definedName name="_2287DosageForm_9">#REF!</definedName>
    <definedName name="_2288DP_stock_1">#REF!</definedName>
    <definedName name="_2289DP_stock_10">#REF!</definedName>
    <definedName name="_229_DAT110_4">#REF!</definedName>
    <definedName name="_2290DP_stock_11">#REF!</definedName>
    <definedName name="_2291DP_stock_12">#REF!</definedName>
    <definedName name="_2292DP_stock_13">#REF!</definedName>
    <definedName name="_2293DP_stock_2">#REF!</definedName>
    <definedName name="_2294DP_stock_3">#REF!</definedName>
    <definedName name="_2295DP_stock_4">#REF!</definedName>
    <definedName name="_2296DP_stock_5">#REF!</definedName>
    <definedName name="_2297DP_stock_6">#REF!</definedName>
    <definedName name="_2298DP_stock_7">#REF!</definedName>
    <definedName name="_2299DP_stock_8">#REF!</definedName>
    <definedName name="_23_ACT0104_6">#REF!</definedName>
    <definedName name="_230_DAT110_5">#REF!</definedName>
    <definedName name="_2300DP_stock_9">#REF!</definedName>
    <definedName name="_2301Excel_BuiltIn_Database_1">#REF!</definedName>
    <definedName name="_2302Excel_BuiltIn_Database_10">#REF!</definedName>
    <definedName name="_2303Excel_BuiltIn_Database_11">#REF!</definedName>
    <definedName name="_2304Excel_BuiltIn_Database_12">#REF!</definedName>
    <definedName name="_2305Excel_BuiltIn_Database_13">#REF!</definedName>
    <definedName name="_2306Excel_BuiltIn_Database_2">#REF!</definedName>
    <definedName name="_2307Excel_BuiltIn_Database_3">#REF!</definedName>
    <definedName name="_2308Excel_BuiltIn_Database_4">#REF!</definedName>
    <definedName name="_2309Excel_BuiltIn_Database_5">#REF!</definedName>
    <definedName name="_231_DAT110_6">#REF!</definedName>
    <definedName name="_2310Excel_BuiltIn_Database_6">#REF!</definedName>
    <definedName name="_2311Excel_BuiltIn_Database_7">#REF!</definedName>
    <definedName name="_2312Excel_BuiltIn_Database_8">#REF!</definedName>
    <definedName name="_2313Excel_BuiltIn_Database_9">#REF!</definedName>
    <definedName name="_2314Excel_BuiltIn_Print_Titles_14">#REF!</definedName>
    <definedName name="_2315fe_1">#REF!</definedName>
    <definedName name="_2316fe_10">#REF!</definedName>
    <definedName name="_2317fe_11">#REF!</definedName>
    <definedName name="_2318fe_12">#REF!</definedName>
    <definedName name="_2319fe_13">#REF!</definedName>
    <definedName name="_232_DAT110_7">#REF!</definedName>
    <definedName name="_2320fe_2">#REF!</definedName>
    <definedName name="_2321fe_3">#REF!</definedName>
    <definedName name="_2322fe_4">#REF!</definedName>
    <definedName name="_2323fe_5">#REF!</definedName>
    <definedName name="_2324fe_6">#REF!</definedName>
    <definedName name="_2325fe_7">#REF!</definedName>
    <definedName name="_2326fe_8">#REF!</definedName>
    <definedName name="_2327fe_9">#REF!</definedName>
    <definedName name="_2328gfbhg_1">#REF!</definedName>
    <definedName name="_2329gfbhg_10">#REF!</definedName>
    <definedName name="_233_DAT110_8">#REF!</definedName>
    <definedName name="_2330gfbhg_11">#REF!</definedName>
    <definedName name="_2331gfbhg_12">#REF!</definedName>
    <definedName name="_2332gfbhg_2">#REF!</definedName>
    <definedName name="_2333gfbhg_3">#REF!</definedName>
    <definedName name="_2334gfbhg_4">#REF!</definedName>
    <definedName name="_2335gfbhg_5">#REF!</definedName>
    <definedName name="_2336gfbhg_6">#REF!</definedName>
    <definedName name="_2337gfbhg_7">#REF!</definedName>
    <definedName name="_2338gfbhg_8">#REF!</definedName>
    <definedName name="_2339gfbhg_9">#REF!</definedName>
    <definedName name="_234_DAT110_9">#REF!</definedName>
    <definedName name="_2340HYPERLINK_1">#REF!</definedName>
    <definedName name="_2341HYPERLINK_10">#REF!</definedName>
    <definedName name="_2342HYPERLINK_11">#REF!</definedName>
    <definedName name="_2343HYPERLINK_12">#REF!</definedName>
    <definedName name="_2344HYPERLINK_13">#REF!</definedName>
    <definedName name="_2345HYPERLINK_2">#REF!</definedName>
    <definedName name="_2346HYPERLINK_3">#REF!</definedName>
    <definedName name="_2347HYPERLINK_4">#REF!</definedName>
    <definedName name="_2348HYPERLINK_5">#REF!</definedName>
    <definedName name="_2349HYPERLINK_6">#REF!</definedName>
    <definedName name="_235_DAT111_1">#REF!</definedName>
    <definedName name="_2350HYPERLINK_7">#REF!</definedName>
    <definedName name="_2351HYPERLINK_8">#REF!</definedName>
    <definedName name="_2352HYPERLINK_9">#REF!</definedName>
    <definedName name="_2353HYPERLINL_1">#REF!</definedName>
    <definedName name="_2354HYPERLINL_10">#REF!</definedName>
    <definedName name="_2355HYPERLINL_11">#REF!</definedName>
    <definedName name="_2356HYPERLINL_12">#REF!</definedName>
    <definedName name="_2357HYPERLINL_13">#REF!</definedName>
    <definedName name="_2358HYPERLINL_2">#REF!</definedName>
    <definedName name="_2359HYPERLINL_3">#REF!</definedName>
    <definedName name="_236_DAT111_10">#REF!</definedName>
    <definedName name="_2360HYPERLINL_4">#REF!</definedName>
    <definedName name="_2361HYPERLINL_5">#REF!</definedName>
    <definedName name="_2362HYPERLINL_6">#REF!</definedName>
    <definedName name="_2363HYPERLINL_7">#REF!</definedName>
    <definedName name="_2364HYPERLINL_8">#REF!</definedName>
    <definedName name="_2365HYPERLINL_9">#REF!</definedName>
    <definedName name="_2366indirect_1">#REF!</definedName>
    <definedName name="_2367indirect_10">#REF!</definedName>
    <definedName name="_2368indirect_11">#REF!</definedName>
    <definedName name="_2369indirect_12">#REF!</definedName>
    <definedName name="_237_DAT111_11">#REF!</definedName>
    <definedName name="_2370indirect_13">#REF!</definedName>
    <definedName name="_2371indirect_2">#REF!</definedName>
    <definedName name="_2372indirect_3">#REF!</definedName>
    <definedName name="_2373indirect_4">#REF!</definedName>
    <definedName name="_2374indirect_5">#REF!</definedName>
    <definedName name="_2375indirect_6">#REF!</definedName>
    <definedName name="_2376indirect_7">#REF!</definedName>
    <definedName name="_2377indirect_8">#REF!</definedName>
    <definedName name="_2378indirect_9">#REF!</definedName>
    <definedName name="_2379KBM_Hotel_1">#REF!</definedName>
    <definedName name="_238_DAT111_12">#REF!</definedName>
    <definedName name="_2380KBM_Hotel_10">#REF!</definedName>
    <definedName name="_2381KBM_Hotel_11">#REF!</definedName>
    <definedName name="_2382KBM_Hotel_12">#REF!</definedName>
    <definedName name="_2383KBM_Hotel_13">#REF!</definedName>
    <definedName name="_2384KBM_Hotel_2">#REF!</definedName>
    <definedName name="_2385KBM_Hotel_3">#REF!</definedName>
    <definedName name="_2386KBM_Hotel_4">#REF!</definedName>
    <definedName name="_2387KBM_Hotel_5">#REF!</definedName>
    <definedName name="_2388KBM_Hotel_6">#REF!</definedName>
    <definedName name="_2389KBM_Hotel_7">#REF!</definedName>
    <definedName name="_239_DAT111_13">#REF!</definedName>
    <definedName name="_2390KBM_Hotel_8">#REF!</definedName>
    <definedName name="_2391KBM_Hotel_9">#REF!</definedName>
    <definedName name="_2392m_1">#REF!</definedName>
    <definedName name="_2393m_10">#REF!</definedName>
    <definedName name="_2394m_11">#REF!</definedName>
    <definedName name="_2395m_12">#REF!</definedName>
    <definedName name="_2396m_13">#REF!</definedName>
    <definedName name="_2397m_2">#REF!</definedName>
    <definedName name="_2398m_3">#REF!</definedName>
    <definedName name="_2399m_4">#REF!</definedName>
    <definedName name="_24_ACT0104_7">#REF!</definedName>
    <definedName name="_240_DAT111_2">#REF!</definedName>
    <definedName name="_2400m_5">#REF!</definedName>
    <definedName name="_2401m_6">#REF!</definedName>
    <definedName name="_2402m_7">#REF!</definedName>
    <definedName name="_2403m_8">#REF!</definedName>
    <definedName name="_2404m_9">#REF!</definedName>
    <definedName name="_2405Mat_codes_1">#REF!</definedName>
    <definedName name="_2406Mat_codes_10">#REF!</definedName>
    <definedName name="_2407Mat_codes_11">#REF!</definedName>
    <definedName name="_2408Mat_codes_12">#REF!</definedName>
    <definedName name="_2409Mat_codes_13">#REF!</definedName>
    <definedName name="_241_DAT111_3">#REF!</definedName>
    <definedName name="_2410Mat_codes_2">#REF!</definedName>
    <definedName name="_2411Mat_codes_3">#REF!</definedName>
    <definedName name="_2412Mat_codes_4">#REF!</definedName>
    <definedName name="_2413Mat_codes_5">#REF!</definedName>
    <definedName name="_2414Mat_codes_6">#REF!</definedName>
    <definedName name="_2415Mat_codes_7">#REF!</definedName>
    <definedName name="_2416Mat_codes_8">#REF!</definedName>
    <definedName name="_2417Mat_codes_9">#REF!</definedName>
    <definedName name="_2418Mat_Type_1">#REF!</definedName>
    <definedName name="_2419Mat_Type_10">#REF!</definedName>
    <definedName name="_242_DAT111_4">#REF!</definedName>
    <definedName name="_2420Mat_Type_11">#REF!</definedName>
    <definedName name="_2421Mat_Type_12">#REF!</definedName>
    <definedName name="_2422Mat_Type_13">#REF!</definedName>
    <definedName name="_2423Mat_Type_2">#REF!</definedName>
    <definedName name="_2424Mat_Type_3">#REF!</definedName>
    <definedName name="_2425Mat_Type_4">#REF!</definedName>
    <definedName name="_2426Mat_Type_5">#REF!</definedName>
    <definedName name="_2427Mat_Type_6">#REF!</definedName>
    <definedName name="_2428Mat_Type_7">#REF!</definedName>
    <definedName name="_2429Mat_Type_8">#REF!</definedName>
    <definedName name="_243_DAT111_5">#REF!</definedName>
    <definedName name="_2430Mat_Type_9">#REF!</definedName>
    <definedName name="_2431Material_1">#REF!</definedName>
    <definedName name="_2432Material_10">#REF!</definedName>
    <definedName name="_2433Material_11">#REF!</definedName>
    <definedName name="_2434Material_12">#REF!</definedName>
    <definedName name="_2435Material_13">#REF!</definedName>
    <definedName name="_2436Material_2">#REF!</definedName>
    <definedName name="_2437Material_3">#REF!</definedName>
    <definedName name="_2438Material_4">#REF!</definedName>
    <definedName name="_2439Material_5">#REF!</definedName>
    <definedName name="_244_DAT111_6">#REF!</definedName>
    <definedName name="_2440Material_6">#REF!</definedName>
    <definedName name="_2441Material_7">#REF!</definedName>
    <definedName name="_2442Material_8">#REF!</definedName>
    <definedName name="_2443Material_9">#REF!</definedName>
    <definedName name="_2444MD79_data_1">#REF!</definedName>
    <definedName name="_2445MD79_data_10">#REF!</definedName>
    <definedName name="_2446MD79_data_11">#REF!</definedName>
    <definedName name="_2447MD79_data_12">#REF!</definedName>
    <definedName name="_2448MD79_data_13">#REF!</definedName>
    <definedName name="_2449MD79_data_2">#REF!</definedName>
    <definedName name="_245_DAT111_7">#REF!</definedName>
    <definedName name="_2450MD79_data_3">#REF!</definedName>
    <definedName name="_2451MD79_data_4">#REF!</definedName>
    <definedName name="_2452MD79_data_5">#REF!</definedName>
    <definedName name="_2453MD79_data_6">#REF!</definedName>
    <definedName name="_2454MD79_data_7">#REF!</definedName>
    <definedName name="_2455MD79_data_8">#REF!</definedName>
    <definedName name="_2456MD79_data_9">#REF!</definedName>
    <definedName name="_2457MFG_LOC_1">#REF!</definedName>
    <definedName name="_2458MFG_LOC_10">#REF!</definedName>
    <definedName name="_2459MFG_LOC_11">#REF!</definedName>
    <definedName name="_246_DAT111_8">#REF!</definedName>
    <definedName name="_2460MFG_LOC_12">#REF!</definedName>
    <definedName name="_2461MFG_LOC_13">#REF!</definedName>
    <definedName name="_2462MFG_LOC_2">#REF!</definedName>
    <definedName name="_2463MFG_LOC_3">#REF!</definedName>
    <definedName name="_2464MFG_LOC_4">#REF!</definedName>
    <definedName name="_2465MFG_LOC_5">#REF!</definedName>
    <definedName name="_2466MFG_LOC_6">#REF!</definedName>
    <definedName name="_2467MFG_LOC_7">#REF!</definedName>
    <definedName name="_2468MFG_LOC_8">#REF!</definedName>
    <definedName name="_2469MFG_LOC_9">#REF!</definedName>
    <definedName name="_247_DAT111_9">#REF!</definedName>
    <definedName name="_2470n_1">#REF!</definedName>
    <definedName name="_2471n_10">#REF!</definedName>
    <definedName name="_2472n_11">#REF!</definedName>
    <definedName name="_2473n_12">#REF!</definedName>
    <definedName name="_2474n_13">#REF!</definedName>
    <definedName name="_2475n_2">#REF!</definedName>
    <definedName name="_2476n_3">#REF!</definedName>
    <definedName name="_2477n_4">#REF!</definedName>
    <definedName name="_2478n_5">#REF!</definedName>
    <definedName name="_2479n_6">#REF!</definedName>
    <definedName name="_248_DAT112_1">#REF!</definedName>
    <definedName name="_2480n_7">#REF!</definedName>
    <definedName name="_2481n_8">#REF!</definedName>
    <definedName name="_2482n_9">#REF!</definedName>
    <definedName name="_2483pkg_sfg_1">#REF!</definedName>
    <definedName name="_2484pkg_sfg_10">#REF!</definedName>
    <definedName name="_2485pkg_sfg_11">#REF!</definedName>
    <definedName name="_2486pkg_sfg_12">#REF!</definedName>
    <definedName name="_2487pkg_sfg_13">#REF!</definedName>
    <definedName name="_2488pkg_sfg_2">#REF!</definedName>
    <definedName name="_2489pkg_sfg_3">#REF!</definedName>
    <definedName name="_249_DAT112_10">#REF!</definedName>
    <definedName name="_2490pkg_sfg_4">#REF!</definedName>
    <definedName name="_2491pkg_sfg_5">#REF!</definedName>
    <definedName name="_2492pkg_sfg_6">#REF!</definedName>
    <definedName name="_2493pkg_sfg_7">#REF!</definedName>
    <definedName name="_2494pkg_sfg_8">#REF!</definedName>
    <definedName name="_2495pkg_sfg_9">#REF!</definedName>
    <definedName name="_2496pkg_wip_1">#REF!</definedName>
    <definedName name="_2497pkg_wip_10">#REF!</definedName>
    <definedName name="_2498pkg_wip_11">#REF!</definedName>
    <definedName name="_2499pkg_wip_12">#REF!</definedName>
    <definedName name="_25_ACT0104_8">#REF!</definedName>
    <definedName name="_250_DAT112_11">#REF!</definedName>
    <definedName name="_2500pkg_wip_13">#REF!</definedName>
    <definedName name="_2501pkg_wip_2">#REF!</definedName>
    <definedName name="_2502pkg_wip_3">#REF!</definedName>
    <definedName name="_2503pkg_wip_4">#REF!</definedName>
    <definedName name="_2504pkg_wip_5">#REF!</definedName>
    <definedName name="_2505pkg_wip_6">#REF!</definedName>
    <definedName name="_2506pkg_wip_7">#REF!</definedName>
    <definedName name="_2507pkg_wip_8">#REF!</definedName>
    <definedName name="_2508pkg_wip_9">#REF!</definedName>
    <definedName name="_2509PkgMachine_1">#REF!</definedName>
    <definedName name="_251_DAT112_12">#REF!</definedName>
    <definedName name="_2510PkgMachine_10">#REF!</definedName>
    <definedName name="_2511PkgMachine_11">#REF!</definedName>
    <definedName name="_2512PkgMachine_12">#REF!</definedName>
    <definedName name="_2513PkgMachine_13">#REF!</definedName>
    <definedName name="_2514PkgMachine_2">#REF!</definedName>
    <definedName name="_2515PkgMachine_3">#REF!</definedName>
    <definedName name="_2516PkgMachine_4">#REF!</definedName>
    <definedName name="_2517PkgMachine_5">#REF!</definedName>
    <definedName name="_2518PkgMachine_6">#REF!</definedName>
    <definedName name="_2519PkgMachine_7">#REF!</definedName>
    <definedName name="_252_DAT112_13">#REF!</definedName>
    <definedName name="_2520PkgMachine_8">#REF!</definedName>
    <definedName name="_2521PkgMachine_9">#REF!</definedName>
    <definedName name="_2522PkgPlan_Dates_1">#REF!</definedName>
    <definedName name="_2523PkgPlan_Dates_10">#REF!</definedName>
    <definedName name="_2524PkgPlan_Dates_11">#REF!</definedName>
    <definedName name="_2525PkgPlan_Dates_12">#REF!</definedName>
    <definedName name="_2526PkgPlan_Dates_13">#REF!</definedName>
    <definedName name="_2527PkgPlan_Dates_2">#REF!</definedName>
    <definedName name="_2528PkgPlan_Dates_3">#REF!</definedName>
    <definedName name="_2529PkgPlan_Dates_4">#REF!</definedName>
    <definedName name="_253_DAT112_2">#REF!</definedName>
    <definedName name="_2530PkgPlan_Dates_5">#REF!</definedName>
    <definedName name="_2531PkgPlan_Dates_6">#REF!</definedName>
    <definedName name="_2532PkgPlan_Dates_7">#REF!</definedName>
    <definedName name="_2533PkgPlan_Dates_8">#REF!</definedName>
    <definedName name="_2534PkgPlan_Dates_9">#REF!</definedName>
    <definedName name="_2535PkgShifts_1">#REF!</definedName>
    <definedName name="_2536PkgShifts_10">#REF!</definedName>
    <definedName name="_2537PkgShifts_11">#REF!</definedName>
    <definedName name="_2538PkgShifts_12">#REF!</definedName>
    <definedName name="_2539PkgShifts_13">#REF!</definedName>
    <definedName name="_254_DAT112_3">#REF!</definedName>
    <definedName name="_2540PkgShifts_2">#REF!</definedName>
    <definedName name="_2541PkgShifts_3">#REF!</definedName>
    <definedName name="_2542PkgShifts_4">#REF!</definedName>
    <definedName name="_2543PkgShifts_5">#REF!</definedName>
    <definedName name="_2544PkgShifts_6">#REF!</definedName>
    <definedName name="_2545PkgShifts_7">#REF!</definedName>
    <definedName name="_2546PkgShifts_8">#REF!</definedName>
    <definedName name="_2547PkgShifts_9">#REF!</definedName>
    <definedName name="_2548plant1_1">#REF!</definedName>
    <definedName name="_2549plant1_10">#REF!</definedName>
    <definedName name="_255_DAT112_4">#REF!</definedName>
    <definedName name="_2550plant1_11">#REF!</definedName>
    <definedName name="_2551plant1_12">#REF!</definedName>
    <definedName name="_2552plant1_13">#REF!</definedName>
    <definedName name="_2553plant1_2">#REF!</definedName>
    <definedName name="_2554plant1_3">#REF!</definedName>
    <definedName name="_2555plant1_4">#REF!</definedName>
    <definedName name="_2556plant1_5">#REF!</definedName>
    <definedName name="_2557plant1_6">#REF!</definedName>
    <definedName name="_2558plant1_7">#REF!</definedName>
    <definedName name="_2559plant1_8">#REF!</definedName>
    <definedName name="_256_DAT112_5">#REF!</definedName>
    <definedName name="_2560plant1_9">#REF!</definedName>
    <definedName name="_2561plant2_1">#REF!</definedName>
    <definedName name="_2562plant2_10">#REF!</definedName>
    <definedName name="_2563plant2_11">#REF!</definedName>
    <definedName name="_2564plant2_12">#REF!</definedName>
    <definedName name="_2565plant2_13">#REF!</definedName>
    <definedName name="_2566plant2_2">#REF!</definedName>
    <definedName name="_2567plant2_3">#REF!</definedName>
    <definedName name="_2568plant2_4">#REF!</definedName>
    <definedName name="_2569plant2_5">#REF!</definedName>
    <definedName name="_257_DAT112_6">#REF!</definedName>
    <definedName name="_2570plant2_6">#REF!</definedName>
    <definedName name="_2571plant2_7">#REF!</definedName>
    <definedName name="_2572plant2_8">#REF!</definedName>
    <definedName name="_2573plant2_9">#REF!</definedName>
    <definedName name="_2574plant3_1">#REF!</definedName>
    <definedName name="_2575plant3_10">#REF!</definedName>
    <definedName name="_2576plant3_11">#REF!</definedName>
    <definedName name="_2577plant3_12">#REF!</definedName>
    <definedName name="_2578plant3_13">#REF!</definedName>
    <definedName name="_2579plant3_2">#REF!</definedName>
    <definedName name="_258_DAT112_7">#REF!</definedName>
    <definedName name="_2580plant3_3">#REF!</definedName>
    <definedName name="_2581plant3_4">#REF!</definedName>
    <definedName name="_2582plant3_5">#REF!</definedName>
    <definedName name="_2583plant3_6">#REF!</definedName>
    <definedName name="_2584plant3_7">#REF!</definedName>
    <definedName name="_2585plant3_8">#REF!</definedName>
    <definedName name="_2586plant3_9">#REF!</definedName>
    <definedName name="_2587ppp_1">#REF!</definedName>
    <definedName name="_2588ppp_10">#REF!</definedName>
    <definedName name="_2589ppp_11">#REF!</definedName>
    <definedName name="_259_DAT112_8">#REF!</definedName>
    <definedName name="_2590ppp_12">#REF!</definedName>
    <definedName name="_2591ppp_13">#REF!</definedName>
    <definedName name="_2592ppp_2">#REF!</definedName>
    <definedName name="_2593ppp_3">#REF!</definedName>
    <definedName name="_2594ppp_4">#REF!</definedName>
    <definedName name="_2595ppp_5">#REF!</definedName>
    <definedName name="_2596ppp_6">#REF!</definedName>
    <definedName name="_2597ppp_7">#REF!</definedName>
    <definedName name="_2598ppp_8">#REF!</definedName>
    <definedName name="_2599ppp_9">#REF!</definedName>
    <definedName name="_26_ACT0104_9">#REF!</definedName>
    <definedName name="_260_DAT112_9">#REF!</definedName>
    <definedName name="_261_DAT113_1">#REF!</definedName>
    <definedName name="_2613Print_Area_MI_1">#REF!</definedName>
    <definedName name="_2614Print_Area_MI_10">#REF!</definedName>
    <definedName name="_2615Print_Area_MI_11">#REF!</definedName>
    <definedName name="_2616Print_Area_MI_12">#REF!</definedName>
    <definedName name="_2617Print_Area_MI_13">#REF!</definedName>
    <definedName name="_2618Print_Area_MI_2">#REF!</definedName>
    <definedName name="_2619Print_Area_MI_3">#REF!</definedName>
    <definedName name="_262_DAT113_10">#REF!</definedName>
    <definedName name="_2620Print_Area_MI_4">#REF!</definedName>
    <definedName name="_2621Print_Area_MI_5">#REF!</definedName>
    <definedName name="_2622Print_Area_MI_6">#REF!</definedName>
    <definedName name="_2623Print_Area_MI_7">#REF!</definedName>
    <definedName name="_2624Print_Area_MI_8">#REF!</definedName>
    <definedName name="_2625Print_Area_MI_9">#REF!</definedName>
    <definedName name="_2626PSYCAN_CV_EE_1">#REF!</definedName>
    <definedName name="_2627PSYCAN_CV_EE_10">#REF!</definedName>
    <definedName name="_2628PSYCAN_CV_EE_11">#REF!</definedName>
    <definedName name="_2629PSYCAN_CV_EE_12">#REF!</definedName>
    <definedName name="_263_DAT113_11">#REF!</definedName>
    <definedName name="_2630PSYCAN_CV_EE_13">#REF!</definedName>
    <definedName name="_2631PSYCAN_CV_EE_2">#REF!</definedName>
    <definedName name="_2632PSYCAN_CV_EE_3">#REF!</definedName>
    <definedName name="_2633PSYCAN_CV_EE_4">#REF!</definedName>
    <definedName name="_2634PSYCAN_CV_EE_5">#REF!</definedName>
    <definedName name="_2635PSYCAN_CV_EE_6">#REF!</definedName>
    <definedName name="_2636PSYCAN_CV_EE_7">#REF!</definedName>
    <definedName name="_2637PSYCAN_CV_EE_8">#REF!</definedName>
    <definedName name="_2638PSYCAN_CV_EE_9">#REF!</definedName>
    <definedName name="_264_DAT113_12">#REF!</definedName>
    <definedName name="_265_DAT113_13">#REF!</definedName>
    <definedName name="_2652QtyInUnits_1">#REF!</definedName>
    <definedName name="_2653QtyInUnits_10">#REF!</definedName>
    <definedName name="_2654QtyInUnits_11">#REF!</definedName>
    <definedName name="_2655QtyInUnits_12">#REF!</definedName>
    <definedName name="_2656QtyInUnits_13">#REF!</definedName>
    <definedName name="_2657QtyInUnits_2">#REF!</definedName>
    <definedName name="_2658QtyInUnits_3">#REF!</definedName>
    <definedName name="_2659QtyInUnits_4">#REF!</definedName>
    <definedName name="_266_DAT113_2">#REF!</definedName>
    <definedName name="_2660QtyInUnits_5">#REF!</definedName>
    <definedName name="_2661QtyInUnits_6">#REF!</definedName>
    <definedName name="_2662QtyInUnits_7">#REF!</definedName>
    <definedName name="_2663QtyInUnits_8">#REF!</definedName>
    <definedName name="_2664QtyInUnits_9">#REF!</definedName>
    <definedName name="_2665QtyToDeliver_1">#REF!</definedName>
    <definedName name="_2666QtyToDeliver_10">#REF!</definedName>
    <definedName name="_2667QtyToDeliver_11">#REF!</definedName>
    <definedName name="_2668QtyToDeliver_12">#REF!</definedName>
    <definedName name="_2669QtyToDeliver_13">#REF!</definedName>
    <definedName name="_267_DAT113_3">#REF!</definedName>
    <definedName name="_2670QtyToDeliver_2">#REF!</definedName>
    <definedName name="_2671QtyToDeliver_3">#REF!</definedName>
    <definedName name="_2672QtyToDeliver_4">#REF!</definedName>
    <definedName name="_2673QtyToDeliver_5">#REF!</definedName>
    <definedName name="_2674QtyToDeliver_6">#REF!</definedName>
    <definedName name="_2675QtyToDeliver_7">#REF!</definedName>
    <definedName name="_2676QtyToDeliver_8">#REF!</definedName>
    <definedName name="_2677QtyToDeliver_9">#REF!</definedName>
    <definedName name="_2678Rajan_1">#REF!</definedName>
    <definedName name="_2679Rajan_10">#REF!</definedName>
    <definedName name="_268_DAT113_4">#REF!</definedName>
    <definedName name="_2680Rajan_11">#REF!</definedName>
    <definedName name="_2681Rajan_12">#REF!</definedName>
    <definedName name="_2682Rajan_13">#REF!</definedName>
    <definedName name="_2683Rajan_2">#REF!</definedName>
    <definedName name="_2684Rajan_3">#REF!</definedName>
    <definedName name="_2685Rajan_4">#REF!</definedName>
    <definedName name="_2686Rajan_5">#REF!</definedName>
    <definedName name="_2687Rajan_6">#REF!</definedName>
    <definedName name="_2688Rajan_7">#REF!</definedName>
    <definedName name="_2689Rajan_8">#REF!</definedName>
    <definedName name="_269_DAT113_5">#REF!</definedName>
    <definedName name="_2690Rajan_9">#REF!</definedName>
    <definedName name="_2691Reqd_qty_1">#REF!</definedName>
    <definedName name="_2692Reqd_qty_10">#REF!</definedName>
    <definedName name="_2693Reqd_qty_11">#REF!</definedName>
    <definedName name="_2694Reqd_qty_12">#REF!</definedName>
    <definedName name="_2695Reqd_qty_13">#REF!</definedName>
    <definedName name="_2696Reqd_qty_2">#REF!</definedName>
    <definedName name="_2697Reqd_qty_3">#REF!</definedName>
    <definedName name="_2698Reqd_qty_4">#REF!</definedName>
    <definedName name="_2699Reqd_qty_5">#REF!</definedName>
    <definedName name="_270_DAT113_6">#REF!</definedName>
    <definedName name="_2700Reqd_qty_6">#REF!</definedName>
    <definedName name="_2701Reqd_qty_7">#REF!</definedName>
    <definedName name="_2702Reqd_qty_8">#REF!</definedName>
    <definedName name="_2703Reqd_qty_9">#REF!</definedName>
    <definedName name="_2704Short_qty_1">#REF!</definedName>
    <definedName name="_2705Short_qty_10">#REF!</definedName>
    <definedName name="_2706Short_qty_11">#REF!</definedName>
    <definedName name="_2707Short_qty_12">#REF!</definedName>
    <definedName name="_2708Short_qty_13">#REF!</definedName>
    <definedName name="_2709Short_qty_2">#REF!</definedName>
    <definedName name="_271_DAT113_7">#REF!</definedName>
    <definedName name="_2710Short_qty_3">#REF!</definedName>
    <definedName name="_2711Short_qty_4">#REF!</definedName>
    <definedName name="_2712Short_qty_5">#REF!</definedName>
    <definedName name="_2713Short_qty_6">#REF!</definedName>
    <definedName name="_2714Short_qty_7">#REF!</definedName>
    <definedName name="_2715Short_qty_8">#REF!</definedName>
    <definedName name="_2716Short_qty_9">#REF!</definedName>
    <definedName name="_2717TEST0_1">#REF!</definedName>
    <definedName name="_2718TEST0_10">#REF!</definedName>
    <definedName name="_2719TEST0_11">#REF!</definedName>
    <definedName name="_272_DAT113_8">#REF!</definedName>
    <definedName name="_2720TEST0_12">#REF!</definedName>
    <definedName name="_2721TEST0_13">#REF!</definedName>
    <definedName name="_2722TEST0_2">#REF!</definedName>
    <definedName name="_2723TEST0_3">#REF!</definedName>
    <definedName name="_2724TEST0_4">#REF!</definedName>
    <definedName name="_2725TEST0_5">#REF!</definedName>
    <definedName name="_2726TEST0_6">#REF!</definedName>
    <definedName name="_2727TEST0_7">#REF!</definedName>
    <definedName name="_2728TEST0_8">#REF!</definedName>
    <definedName name="_2729TEST0_9">#REF!</definedName>
    <definedName name="_273_DAT113_9">#REF!</definedName>
    <definedName name="_2730TEST1_1">#REF!</definedName>
    <definedName name="_2731TEST1_10">#REF!</definedName>
    <definedName name="_2732TEST1_11">#REF!</definedName>
    <definedName name="_2733TEST1_12">#REF!</definedName>
    <definedName name="_2734TEST1_13">#REF!</definedName>
    <definedName name="_2735TEST1_2">#REF!</definedName>
    <definedName name="_2736TEST1_3">#REF!</definedName>
    <definedName name="_2737TEST1_4">#REF!</definedName>
    <definedName name="_2738TEST1_5">#REF!</definedName>
    <definedName name="_2739TEST1_6">#REF!</definedName>
    <definedName name="_274_DAT114_1">#REF!</definedName>
    <definedName name="_2740TEST1_7">#REF!</definedName>
    <definedName name="_2741TEST1_8">#REF!</definedName>
    <definedName name="_2742TEST1_9">#REF!</definedName>
    <definedName name="_2743TEST2_1">#REF!</definedName>
    <definedName name="_2744TEST2_10">#REF!</definedName>
    <definedName name="_2745TEST2_11">#REF!</definedName>
    <definedName name="_2746TEST2_12">#REF!</definedName>
    <definedName name="_2747TEST2_13">#REF!</definedName>
    <definedName name="_2748TEST2_2">#REF!</definedName>
    <definedName name="_2749TEST2_3">#REF!</definedName>
    <definedName name="_275_DAT114_10">#REF!</definedName>
    <definedName name="_2750TEST2_4">#REF!</definedName>
    <definedName name="_2751TEST2_5">#REF!</definedName>
    <definedName name="_2752TEST2_6">#REF!</definedName>
    <definedName name="_2753TEST2_7">#REF!</definedName>
    <definedName name="_2754TEST2_8">#REF!</definedName>
    <definedName name="_2755TEST2_9">#REF!</definedName>
    <definedName name="_2756TEST3_1">#REF!</definedName>
    <definedName name="_2757TEST3_10">#REF!</definedName>
    <definedName name="_2758TEST3_11">#REF!</definedName>
    <definedName name="_2759TEST3_12">#REF!</definedName>
    <definedName name="_276_DAT114_11">#REF!</definedName>
    <definedName name="_2760TEST3_13">#REF!</definedName>
    <definedName name="_2761TEST3_2">#REF!</definedName>
    <definedName name="_2762TEST3_3">#REF!</definedName>
    <definedName name="_2763TEST3_4">#REF!</definedName>
    <definedName name="_2764TEST3_5">#REF!</definedName>
    <definedName name="_2765TEST3_6">#REF!</definedName>
    <definedName name="_2766TEST3_7">#REF!</definedName>
    <definedName name="_2767TEST3_8">#REF!</definedName>
    <definedName name="_2768TEST3_9">#REF!</definedName>
    <definedName name="_2769TESTHKEY_1">#REF!</definedName>
    <definedName name="_277_DAT114_12">#REF!</definedName>
    <definedName name="_2770TESTHKEY_10">#REF!</definedName>
    <definedName name="_2771TESTHKEY_11">#REF!</definedName>
    <definedName name="_2772TESTHKEY_12">#REF!</definedName>
    <definedName name="_2773TESTHKEY_13">#REF!</definedName>
    <definedName name="_2774TESTHKEY_2">#REF!</definedName>
    <definedName name="_2775TESTHKEY_3">#REF!</definedName>
    <definedName name="_2776TESTHKEY_4">#REF!</definedName>
    <definedName name="_2777TESTHKEY_5">#REF!</definedName>
    <definedName name="_2778TESTHKEY_6">#REF!</definedName>
    <definedName name="_2779TESTHKEY_7">#REF!</definedName>
    <definedName name="_278_DAT114_13">#REF!</definedName>
    <definedName name="_2780TESTHKEY_8">#REF!</definedName>
    <definedName name="_2781TESTHKEY_9">#REF!</definedName>
    <definedName name="_2782TESTKEYS_1">#REF!</definedName>
    <definedName name="_2783TESTKEYS_10">#REF!</definedName>
    <definedName name="_2784TESTKEYS_11">#REF!</definedName>
    <definedName name="_2785TESTKEYS_12">#REF!</definedName>
    <definedName name="_2786TESTKEYS_13">#REF!</definedName>
    <definedName name="_2787TESTKEYS_2">#REF!</definedName>
    <definedName name="_2788TESTKEYS_3">#REF!</definedName>
    <definedName name="_2789TESTKEYS_4">#REF!</definedName>
    <definedName name="_279_DAT114_2">#REF!</definedName>
    <definedName name="_2790TESTKEYS_5">#REF!</definedName>
    <definedName name="_2791TESTKEYS_6">#REF!</definedName>
    <definedName name="_2792TESTKEYS_7">#REF!</definedName>
    <definedName name="_2793TESTKEYS_8">#REF!</definedName>
    <definedName name="_2794TESTKEYS_9">#REF!</definedName>
    <definedName name="_2795TESTVKEY_1">#REF!</definedName>
    <definedName name="_2796TESTVKEY_10">#REF!</definedName>
    <definedName name="_2797TESTVKEY_11">#REF!</definedName>
    <definedName name="_2798TESTVKEY_12">#REF!</definedName>
    <definedName name="_2799TESTVKEY_13">#REF!</definedName>
    <definedName name="_280_DAT114_3">#REF!</definedName>
    <definedName name="_2800TESTVKEY_2">#REF!</definedName>
    <definedName name="_2801TESTVKEY_3">#REF!</definedName>
    <definedName name="_2802TESTVKEY_4">#REF!</definedName>
    <definedName name="_2803TESTVKEY_5">#REF!</definedName>
    <definedName name="_2804TESTVKEY_6">#REF!</definedName>
    <definedName name="_2805TESTVKEY_7">#REF!</definedName>
    <definedName name="_2806TESTVKEY_8">#REF!</definedName>
    <definedName name="_2807TESTVKEY_9">#REF!</definedName>
    <definedName name="_2808TPL_PS_DATES_1">#REF!</definedName>
    <definedName name="_2809TPL_PS_DATES_10">#REF!</definedName>
    <definedName name="_281_DAT114_4">#REF!</definedName>
    <definedName name="_2810TPL_PS_DATES_11">#REF!</definedName>
    <definedName name="_2811TPL_PS_DATES_12">#REF!</definedName>
    <definedName name="_2812TPL_PS_DATES_13">#REF!</definedName>
    <definedName name="_2813TPL_PS_DATES_2">#REF!</definedName>
    <definedName name="_2814TPL_PS_DATES_3">#REF!</definedName>
    <definedName name="_2815TPL_PS_DATES_4">#REF!</definedName>
    <definedName name="_2816TPL_PS_DATES_5">#REF!</definedName>
    <definedName name="_2817TPL_PS_DATES_6">#REF!</definedName>
    <definedName name="_2818TPL_PS_DATES_7">#REF!</definedName>
    <definedName name="_2819TPL_PS_DATES_8">#REF!</definedName>
    <definedName name="_282_DAT114_5">#REF!</definedName>
    <definedName name="_2820TPL_PS_DATES_9">#REF!</definedName>
    <definedName name="_2821uniqueIDs_1">#REF!</definedName>
    <definedName name="_2822uniqueIDs_10">#REF!</definedName>
    <definedName name="_2823uniqueIDs_11">#REF!</definedName>
    <definedName name="_2824uniqueIDs_12">#REF!</definedName>
    <definedName name="_2825uniqueIDs_13">#REF!</definedName>
    <definedName name="_2826uniqueIDs_2">#REF!</definedName>
    <definedName name="_2827uniqueIDs_3">#REF!</definedName>
    <definedName name="_2828uniqueIDs_4">#REF!</definedName>
    <definedName name="_2829uniqueIDs_5">#REF!</definedName>
    <definedName name="_283_DAT114_6">#REF!</definedName>
    <definedName name="_2830uniqueIDs_6">#REF!</definedName>
    <definedName name="_2831uniqueIDs_7">#REF!</definedName>
    <definedName name="_2832uniqueIDs_8">#REF!</definedName>
    <definedName name="_2833uniqueIDs_9">#REF!</definedName>
    <definedName name="_284_DAT114_7">#REF!</definedName>
    <definedName name="_2847ZSEM_REQT_1">#REF!</definedName>
    <definedName name="_2848ZSEM_REQT_10">#REF!</definedName>
    <definedName name="_2849ZSEM_REQT_11">#REF!</definedName>
    <definedName name="_285_DAT114_8">#REF!</definedName>
    <definedName name="_2850ZSEM_REQT_12">#REF!</definedName>
    <definedName name="_2851ZSEM_REQT_13">#REF!</definedName>
    <definedName name="_2852ZSEM_REQT_2">#REF!</definedName>
    <definedName name="_2853ZSEM_REQT_3">#REF!</definedName>
    <definedName name="_2854ZSEM_REQT_4">#REF!</definedName>
    <definedName name="_2855ZSEM_REQT_5">#REF!</definedName>
    <definedName name="_2856ZSEM_REQT_6">#REF!</definedName>
    <definedName name="_2857ZSEM_REQT_7">#REF!</definedName>
    <definedName name="_2858ZSEM_REQT_8">#REF!</definedName>
    <definedName name="_2859ZSEM_REQT_9">#REF!</definedName>
    <definedName name="_286_DAT114_9">#REF!</definedName>
    <definedName name="_287_DAT115_1">#REF!</definedName>
    <definedName name="_288_DAT115_10">#REF!</definedName>
    <definedName name="_289_DAT115_11">#REF!</definedName>
    <definedName name="_290_DAT115_12">#REF!</definedName>
    <definedName name="_291_DAT115_13">#REF!</definedName>
    <definedName name="_292_DAT115_2">#REF!</definedName>
    <definedName name="_293_DAT115_3">#REF!</definedName>
    <definedName name="_294_DAT115_4">#REF!</definedName>
    <definedName name="_295_DAT115_5">#REF!</definedName>
    <definedName name="_296_DAT115_6">#REF!</definedName>
    <definedName name="_297_DAT115_7">#REF!</definedName>
    <definedName name="_298_DAT115_8">#REF!</definedName>
    <definedName name="_299_DAT115_9">#REF!</definedName>
    <definedName name="_300_DAT116_1">#REF!</definedName>
    <definedName name="_301_DAT116_10">#REF!</definedName>
    <definedName name="_302_DAT116_11">#REF!</definedName>
    <definedName name="_303_DAT116_12">#REF!</definedName>
    <definedName name="_304_DAT116_13">#REF!</definedName>
    <definedName name="_305_DAT116_2">#REF!</definedName>
    <definedName name="_306_DAT116_3">#REF!</definedName>
    <definedName name="_307_DAT116_4">#REF!</definedName>
    <definedName name="_308_DAT116_5">#REF!</definedName>
    <definedName name="_309_DAT116_6">#REF!</definedName>
    <definedName name="_310_DAT116_7">#REF!</definedName>
    <definedName name="_311_DAT116_8">#REF!</definedName>
    <definedName name="_312_DAT116_9">#REF!</definedName>
    <definedName name="_313_DAT117_1">#REF!</definedName>
    <definedName name="_314_DAT117_10">#REF!</definedName>
    <definedName name="_315_DAT117_11">#REF!</definedName>
    <definedName name="_316_DAT117_12">#REF!</definedName>
    <definedName name="_317_DAT117_13">#REF!</definedName>
    <definedName name="_318_DAT117_2">#REF!</definedName>
    <definedName name="_319_DAT117_3">#REF!</definedName>
    <definedName name="_320_DAT117_4">#REF!</definedName>
    <definedName name="_321_DAT117_5">#REF!</definedName>
    <definedName name="_322_DAT117_6">#REF!</definedName>
    <definedName name="_323_DAT117_7">#REF!</definedName>
    <definedName name="_324_DAT117_8">#REF!</definedName>
    <definedName name="_325_DAT117_9">#REF!</definedName>
    <definedName name="_326_DAT118_1">#REF!</definedName>
    <definedName name="_327_DAT118_10">#REF!</definedName>
    <definedName name="_328_DAT118_11">#REF!</definedName>
    <definedName name="_329_DAT118_12">#REF!</definedName>
    <definedName name="_330_DAT118_13">#REF!</definedName>
    <definedName name="_331_DAT118_2">#REF!</definedName>
    <definedName name="_332_DAT118_3">#REF!</definedName>
    <definedName name="_333_DAT118_4">#REF!</definedName>
    <definedName name="_334_DAT118_5">#REF!</definedName>
    <definedName name="_335_DAT118_6">#REF!</definedName>
    <definedName name="_336_DAT118_7">#REF!</definedName>
    <definedName name="_337_DAT118_8">#REF!</definedName>
    <definedName name="_338_DAT118_9">#REF!</definedName>
    <definedName name="_339_DAT119_1">#REF!</definedName>
    <definedName name="_340_DAT119_10">#REF!</definedName>
    <definedName name="_341_DAT119_11">#REF!</definedName>
    <definedName name="_342_DAT119_12">#REF!</definedName>
    <definedName name="_343_DAT119_13">#REF!</definedName>
    <definedName name="_344_DAT119_2">#REF!</definedName>
    <definedName name="_345_DAT119_3">#REF!</definedName>
    <definedName name="_346_DAT119_4">#REF!</definedName>
    <definedName name="_347_DAT119_5">#REF!</definedName>
    <definedName name="_348_DAT119_6">#REF!</definedName>
    <definedName name="_349_DAT119_7">#REF!</definedName>
    <definedName name="_350_DAT119_8">#REF!</definedName>
    <definedName name="_351_DAT119_9">#REF!</definedName>
    <definedName name="_352_DAT12_1">#REF!</definedName>
    <definedName name="_353_DAT12_10">#REF!</definedName>
    <definedName name="_354_DAT12_11">#REF!</definedName>
    <definedName name="_355_DAT12_12">#REF!</definedName>
    <definedName name="_356_DAT12_13">#REF!</definedName>
    <definedName name="_357_DAT12_2">#REF!</definedName>
    <definedName name="_358_DAT12_3">#REF!</definedName>
    <definedName name="_359_DAT12_4">#REF!</definedName>
    <definedName name="_360_DAT12_5">#REF!</definedName>
    <definedName name="_361_DAT12_6">#REF!</definedName>
    <definedName name="_362_DAT12_7">#REF!</definedName>
    <definedName name="_363_DAT12_8">#REF!</definedName>
    <definedName name="_364_DAT12_9">#REF!</definedName>
    <definedName name="_365_DAT120_1">#REF!</definedName>
    <definedName name="_366_DAT120_10">#REF!</definedName>
    <definedName name="_367_DAT120_11">#REF!</definedName>
    <definedName name="_368_DAT120_12">#REF!</definedName>
    <definedName name="_369_DAT120_13">#REF!</definedName>
    <definedName name="_370_DAT120_2">#REF!</definedName>
    <definedName name="_371_DAT120_3">#REF!</definedName>
    <definedName name="_372_DAT120_4">#REF!</definedName>
    <definedName name="_373_DAT120_5">#REF!</definedName>
    <definedName name="_374_DAT120_6">#REF!</definedName>
    <definedName name="_375_DAT120_7">#REF!</definedName>
    <definedName name="_376_DAT120_8">#REF!</definedName>
    <definedName name="_377_DAT120_9">#REF!</definedName>
    <definedName name="_378_DAT121_1">#REF!</definedName>
    <definedName name="_379_DAT121_10">#REF!</definedName>
    <definedName name="_380_DAT121_11">#REF!</definedName>
    <definedName name="_381_DAT121_12">#REF!</definedName>
    <definedName name="_382_DAT121_13">#REF!</definedName>
    <definedName name="_383_DAT121_2">#REF!</definedName>
    <definedName name="_384_DAT121_3">#REF!</definedName>
    <definedName name="_385_DAT121_4">#REF!</definedName>
    <definedName name="_386_DAT121_5">#REF!</definedName>
    <definedName name="_387_DAT121_6">#REF!</definedName>
    <definedName name="_388_DAT121_7">#REF!</definedName>
    <definedName name="_389_DAT121_8">#REF!</definedName>
    <definedName name="_390_DAT121_9">#REF!</definedName>
    <definedName name="_391_DAT122_1">#REF!</definedName>
    <definedName name="_392_DAT122_10">#REF!</definedName>
    <definedName name="_393_DAT122_11">#REF!</definedName>
    <definedName name="_394_DAT122_12">#REF!</definedName>
    <definedName name="_395_DAT122_13">#REF!</definedName>
    <definedName name="_396_DAT122_2">#REF!</definedName>
    <definedName name="_397_DAT122_3">#REF!</definedName>
    <definedName name="_398_DAT122_4">#REF!</definedName>
    <definedName name="_399_DAT122_5">#REF!</definedName>
    <definedName name="_400_DAT122_6">#REF!</definedName>
    <definedName name="_401_DAT122_7">#REF!</definedName>
    <definedName name="_402_DAT122_8">#REF!</definedName>
    <definedName name="_403_DAT122_9">#REF!</definedName>
    <definedName name="_404_DAT123_1">#REF!</definedName>
    <definedName name="_405_DAT123_10">#REF!</definedName>
    <definedName name="_406_DAT123_11">#REF!</definedName>
    <definedName name="_407_DAT123_12">#REF!</definedName>
    <definedName name="_408_DAT123_13">#REF!</definedName>
    <definedName name="_409_DAT123_2">#REF!</definedName>
    <definedName name="_410_DAT123_3">#REF!</definedName>
    <definedName name="_411_DAT123_4">#REF!</definedName>
    <definedName name="_412_DAT123_5">#REF!</definedName>
    <definedName name="_413_DAT123_6">#REF!</definedName>
    <definedName name="_414_DAT123_7">#REF!</definedName>
    <definedName name="_415_DAT123_8">#REF!</definedName>
    <definedName name="_416_DAT123_9">#REF!</definedName>
    <definedName name="_417_DAT124_1">#REF!</definedName>
    <definedName name="_418_DAT124_10">#REF!</definedName>
    <definedName name="_419_DAT124_11">#REF!</definedName>
    <definedName name="_420_DAT124_12">#REF!</definedName>
    <definedName name="_421_DAT124_13">#REF!</definedName>
    <definedName name="_422_DAT124_2">#REF!</definedName>
    <definedName name="_423_DAT124_3">#REF!</definedName>
    <definedName name="_424_DAT124_4">#REF!</definedName>
    <definedName name="_425_DAT124_5">#REF!</definedName>
    <definedName name="_426_DAT124_6">#REF!</definedName>
    <definedName name="_427_DAT124_7">#REF!</definedName>
    <definedName name="_428_DAT124_8">#REF!</definedName>
    <definedName name="_429_DAT124_9">#REF!</definedName>
    <definedName name="_430_DAT125_1">#REF!</definedName>
    <definedName name="_431_DAT125_10">#REF!</definedName>
    <definedName name="_432_DAT125_11">#REF!</definedName>
    <definedName name="_433_DAT125_12">#REF!</definedName>
    <definedName name="_434_DAT125_13">#REF!</definedName>
    <definedName name="_435_DAT125_2">#REF!</definedName>
    <definedName name="_436_DAT125_3">#REF!</definedName>
    <definedName name="_437_DAT125_4">#REF!</definedName>
    <definedName name="_438_DAT125_5">#REF!</definedName>
    <definedName name="_439_DAT125_6">#REF!</definedName>
    <definedName name="_440_DAT125_7">#REF!</definedName>
    <definedName name="_441_DAT125_8">#REF!</definedName>
    <definedName name="_442_DAT125_9">#REF!</definedName>
    <definedName name="_443_DAT126_1">#REF!</definedName>
    <definedName name="_444_DAT126_10">#REF!</definedName>
    <definedName name="_445_DAT126_11">#REF!</definedName>
    <definedName name="_446_DAT126_12">#REF!</definedName>
    <definedName name="_447_DAT126_13">#REF!</definedName>
    <definedName name="_448_DAT126_2">#REF!</definedName>
    <definedName name="_449_DAT126_3">#REF!</definedName>
    <definedName name="_450_DAT126_4">#REF!</definedName>
    <definedName name="_451_DAT126_5">#REF!</definedName>
    <definedName name="_452_DAT126_6">#REF!</definedName>
    <definedName name="_453_DAT126_7">#REF!</definedName>
    <definedName name="_454_DAT126_8">#REF!</definedName>
    <definedName name="_455_DAT126_9">#REF!</definedName>
    <definedName name="_456_DAT127_1">#REF!</definedName>
    <definedName name="_457_DAT127_10">#REF!</definedName>
    <definedName name="_458_DAT127_11">#REF!</definedName>
    <definedName name="_459_DAT127_12">#REF!</definedName>
    <definedName name="_460_DAT127_13">#REF!</definedName>
    <definedName name="_461_DAT127_2">#REF!</definedName>
    <definedName name="_462_DAT127_3">#REF!</definedName>
    <definedName name="_463_DAT127_4">#REF!</definedName>
    <definedName name="_464_DAT127_5">#REF!</definedName>
    <definedName name="_465_DAT127_6">#REF!</definedName>
    <definedName name="_466_DAT127_7">#REF!</definedName>
    <definedName name="_467_DAT127_8">#REF!</definedName>
    <definedName name="_468_DAT127_9">#REF!</definedName>
    <definedName name="_469_DAT128_1">#REF!</definedName>
    <definedName name="_470_DAT128_10">#REF!</definedName>
    <definedName name="_471_DAT128_11">#REF!</definedName>
    <definedName name="_472_DAT128_12">#REF!</definedName>
    <definedName name="_473_DAT128_13">#REF!</definedName>
    <definedName name="_474_DAT128_2">#REF!</definedName>
    <definedName name="_475_DAT128_3">#REF!</definedName>
    <definedName name="_476_DAT128_4">#REF!</definedName>
    <definedName name="_477_DAT128_5">#REF!</definedName>
    <definedName name="_478_DAT128_6">#REF!</definedName>
    <definedName name="_479_DAT128_7">#REF!</definedName>
    <definedName name="_480_DAT128_8">#REF!</definedName>
    <definedName name="_481_DAT128_9">#REF!</definedName>
    <definedName name="_482_DAT129_1">#REF!</definedName>
    <definedName name="_483_DAT129_10">#REF!</definedName>
    <definedName name="_484_DAT129_11">#REF!</definedName>
    <definedName name="_485_DAT129_12">#REF!</definedName>
    <definedName name="_486_DAT129_13">#REF!</definedName>
    <definedName name="_487_DAT129_2">#REF!</definedName>
    <definedName name="_488_DAT129_3">#REF!</definedName>
    <definedName name="_489_DAT129_4">#REF!</definedName>
    <definedName name="_490_DAT129_5">#REF!</definedName>
    <definedName name="_491_DAT129_6">#REF!</definedName>
    <definedName name="_492_DAT129_7">#REF!</definedName>
    <definedName name="_493_DAT129_8">#REF!</definedName>
    <definedName name="_494_DAT129_9">#REF!</definedName>
    <definedName name="_495_DAT13_1">#REF!</definedName>
    <definedName name="_496_DAT13_10">#REF!</definedName>
    <definedName name="_497_DAT13_11">#REF!</definedName>
    <definedName name="_498_DAT13_12">#REF!</definedName>
    <definedName name="_499_DAT13_13">#REF!</definedName>
    <definedName name="_500_DAT13_2">#REF!</definedName>
    <definedName name="_501_DAT13_3">#REF!</definedName>
    <definedName name="_502_DAT13_4">#REF!</definedName>
    <definedName name="_503_DAT13_5">#REF!</definedName>
    <definedName name="_504_DAT13_6">#REF!</definedName>
    <definedName name="_505_DAT13_7">#REF!</definedName>
    <definedName name="_506_DAT13_8">#REF!</definedName>
    <definedName name="_507_DAT13_9">#REF!</definedName>
    <definedName name="_508_DAT130_1">#REF!</definedName>
    <definedName name="_509_DAT130_10">#REF!</definedName>
    <definedName name="_510_DAT130_11">#REF!</definedName>
    <definedName name="_511_DAT130_12">#REF!</definedName>
    <definedName name="_512_DAT130_13">#REF!</definedName>
    <definedName name="_513_DAT130_2">#REF!</definedName>
    <definedName name="_514_DAT130_3">#REF!</definedName>
    <definedName name="_515_DAT130_4">#REF!</definedName>
    <definedName name="_516_DAT130_5">#REF!</definedName>
    <definedName name="_517_DAT130_6">#REF!</definedName>
    <definedName name="_518_DAT130_7">#REF!</definedName>
    <definedName name="_519_DAT130_8">#REF!</definedName>
    <definedName name="_520_DAT130_9">#REF!</definedName>
    <definedName name="_521_DAT131_1">#REF!</definedName>
    <definedName name="_522_DAT131_10">#REF!</definedName>
    <definedName name="_523_DAT131_11">#REF!</definedName>
    <definedName name="_524_DAT131_12">#REF!</definedName>
    <definedName name="_525_DAT131_13">#REF!</definedName>
    <definedName name="_526_DAT131_2">#REF!</definedName>
    <definedName name="_527_DAT131_3">#REF!</definedName>
    <definedName name="_528_DAT131_4">#REF!</definedName>
    <definedName name="_529_DAT131_5">#REF!</definedName>
    <definedName name="_53_DAT1_1">#REF!</definedName>
    <definedName name="_530_DAT131_6">#REF!</definedName>
    <definedName name="_531_DAT131_7">#REF!</definedName>
    <definedName name="_532_DAT131_8">#REF!</definedName>
    <definedName name="_533_DAT131_9">#REF!</definedName>
    <definedName name="_534_DAT132_1">#REF!</definedName>
    <definedName name="_535_DAT132_10">#REF!</definedName>
    <definedName name="_536_DAT132_11">#REF!</definedName>
    <definedName name="_537_DAT132_12">#REF!</definedName>
    <definedName name="_538_DAT132_13">#REF!</definedName>
    <definedName name="_539_DAT132_2">#REF!</definedName>
    <definedName name="_54_DAT1_10">#REF!</definedName>
    <definedName name="_540_DAT132_3">#REF!</definedName>
    <definedName name="_541_DAT132_4">#REF!</definedName>
    <definedName name="_542_DAT132_5">#REF!</definedName>
    <definedName name="_543_DAT132_6">#REF!</definedName>
    <definedName name="_544_DAT132_7">#REF!</definedName>
    <definedName name="_545_DAT132_8">#REF!</definedName>
    <definedName name="_546_DAT132_9">#REF!</definedName>
    <definedName name="_547_DAT133_1">#REF!</definedName>
    <definedName name="_548_DAT133_10">#REF!</definedName>
    <definedName name="_549_DAT133_11">#REF!</definedName>
    <definedName name="_55_DAT1_11">#REF!</definedName>
    <definedName name="_550_DAT133_12">#REF!</definedName>
    <definedName name="_551_DAT133_13">#REF!</definedName>
    <definedName name="_552_DAT133_2">#REF!</definedName>
    <definedName name="_553_DAT133_3">#REF!</definedName>
    <definedName name="_554_DAT133_4">#REF!</definedName>
    <definedName name="_555_DAT133_5">#REF!</definedName>
    <definedName name="_556_DAT133_6">#REF!</definedName>
    <definedName name="_557_DAT133_7">#REF!</definedName>
    <definedName name="_558_DAT133_8">#REF!</definedName>
    <definedName name="_559_DAT133_9">#REF!</definedName>
    <definedName name="_56_DAT1_12">#REF!</definedName>
    <definedName name="_560_DAT134_1">#REF!</definedName>
    <definedName name="_561_DAT134_10">#REF!</definedName>
    <definedName name="_562_DAT134_11">#REF!</definedName>
    <definedName name="_563_DAT134_12">#REF!</definedName>
    <definedName name="_564_DAT134_13">#REF!</definedName>
    <definedName name="_565_DAT134_2">#REF!</definedName>
    <definedName name="_566_DAT134_3">#REF!</definedName>
    <definedName name="_567_DAT134_4">#REF!</definedName>
    <definedName name="_568_DAT134_5">#REF!</definedName>
    <definedName name="_569_DAT134_6">#REF!</definedName>
    <definedName name="_57_DAT1_13">#REF!</definedName>
    <definedName name="_570_DAT134_7">#REF!</definedName>
    <definedName name="_571_DAT134_8">#REF!</definedName>
    <definedName name="_572_DAT134_9">#REF!</definedName>
    <definedName name="_573_DAT135_1">#REF!</definedName>
    <definedName name="_574_DAT135_10">#REF!</definedName>
    <definedName name="_575_DAT135_11">#REF!</definedName>
    <definedName name="_576_DAT135_12">#REF!</definedName>
    <definedName name="_577_DAT135_13">#REF!</definedName>
    <definedName name="_578_DAT135_2">#REF!</definedName>
    <definedName name="_579_DAT135_3">#REF!</definedName>
    <definedName name="_58_DAT1_2">#REF!</definedName>
    <definedName name="_580_DAT135_4">#REF!</definedName>
    <definedName name="_581_DAT135_5">#REF!</definedName>
    <definedName name="_582_DAT135_6">#REF!</definedName>
    <definedName name="_583_DAT135_7">#REF!</definedName>
    <definedName name="_584_DAT135_8">#REF!</definedName>
    <definedName name="_585_DAT135_9">#REF!</definedName>
    <definedName name="_586_DAT136_1">#REF!</definedName>
    <definedName name="_587_DAT136_10">#REF!</definedName>
    <definedName name="_588_DAT136_11">#REF!</definedName>
    <definedName name="_589_DAT136_12">#REF!</definedName>
    <definedName name="_59_DAT1_3">#REF!</definedName>
    <definedName name="_590_DAT136_13">#REF!</definedName>
    <definedName name="_591_DAT136_2">#REF!</definedName>
    <definedName name="_592_DAT136_3">#REF!</definedName>
    <definedName name="_593_DAT136_4">#REF!</definedName>
    <definedName name="_594_DAT136_5">#REF!</definedName>
    <definedName name="_595_DAT136_6">#REF!</definedName>
    <definedName name="_596_DAT136_7">#REF!</definedName>
    <definedName name="_597_DAT136_8">#REF!</definedName>
    <definedName name="_598_DAT136_9">#REF!</definedName>
    <definedName name="_599_DAT137_1">#REF!</definedName>
    <definedName name="_60_DAT1_4">#REF!</definedName>
    <definedName name="_600_DAT137_10">#REF!</definedName>
    <definedName name="_601_DAT137_11">#REF!</definedName>
    <definedName name="_602_DAT137_12">#REF!</definedName>
    <definedName name="_603_DAT137_13">#REF!</definedName>
    <definedName name="_604_DAT137_2">#REF!</definedName>
    <definedName name="_605_DAT137_3">#REF!</definedName>
    <definedName name="_606_DAT137_4">#REF!</definedName>
    <definedName name="_607_DAT137_5">#REF!</definedName>
    <definedName name="_608_DAT137_6">#REF!</definedName>
    <definedName name="_609_DAT137_7">#REF!</definedName>
    <definedName name="_61_DAT1_5">#REF!</definedName>
    <definedName name="_610_DAT137_8">#REF!</definedName>
    <definedName name="_611_DAT137_9">#REF!</definedName>
    <definedName name="_612_DAT138_1">#REF!</definedName>
    <definedName name="_613_DAT138_10">#REF!</definedName>
    <definedName name="_614_DAT138_11">#REF!</definedName>
    <definedName name="_615_DAT138_12">#REF!</definedName>
    <definedName name="_616_DAT138_13">#REF!</definedName>
    <definedName name="_617_DAT138_2">#REF!</definedName>
    <definedName name="_618_DAT138_3">#REF!</definedName>
    <definedName name="_619_DAT138_4">#REF!</definedName>
    <definedName name="_62_DAT1_6">#REF!</definedName>
    <definedName name="_620_DAT138_5">#REF!</definedName>
    <definedName name="_621_DAT138_6">#REF!</definedName>
    <definedName name="_622_DAT138_7">#REF!</definedName>
    <definedName name="_623_DAT138_8">#REF!</definedName>
    <definedName name="_624_DAT138_9">#REF!</definedName>
    <definedName name="_625_DAT139_1">#REF!</definedName>
    <definedName name="_626_DAT139_10">#REF!</definedName>
    <definedName name="_627_DAT139_11">#REF!</definedName>
    <definedName name="_628_DAT139_12">#REF!</definedName>
    <definedName name="_629_DAT139_13">#REF!</definedName>
    <definedName name="_63_DAT1_7">#REF!</definedName>
    <definedName name="_630_DAT139_2">#REF!</definedName>
    <definedName name="_631_DAT139_3">#REF!</definedName>
    <definedName name="_632_DAT139_4">#REF!</definedName>
    <definedName name="_633_DAT139_5">#REF!</definedName>
    <definedName name="_634_DAT139_6">#REF!</definedName>
    <definedName name="_635_DAT139_7">#REF!</definedName>
    <definedName name="_636_DAT139_8">#REF!</definedName>
    <definedName name="_637_DAT139_9">#REF!</definedName>
    <definedName name="_638_DAT14_1">#REF!</definedName>
    <definedName name="_639_DAT14_10">#REF!</definedName>
    <definedName name="_64_DAT1_8">#REF!</definedName>
    <definedName name="_640_DAT14_11">#REF!</definedName>
    <definedName name="_641_DAT14_12">#REF!</definedName>
    <definedName name="_642_DAT14_13">#REF!</definedName>
    <definedName name="_643_DAT14_2">#REF!</definedName>
    <definedName name="_644_DAT14_3">#REF!</definedName>
    <definedName name="_645_DAT14_4">#REF!</definedName>
    <definedName name="_646_DAT14_5">#REF!</definedName>
    <definedName name="_647_DAT14_6">#REF!</definedName>
    <definedName name="_648_DAT14_7">#REF!</definedName>
    <definedName name="_649_DAT14_8">#REF!</definedName>
    <definedName name="_65_DAT1_9">#REF!</definedName>
    <definedName name="_650_DAT14_9">#REF!</definedName>
    <definedName name="_651_DAT140_1">#REF!</definedName>
    <definedName name="_652_DAT140_10">#REF!</definedName>
    <definedName name="_653_DAT140_11">#REF!</definedName>
    <definedName name="_654_DAT140_12">#REF!</definedName>
    <definedName name="_655_DAT140_13">#REF!</definedName>
    <definedName name="_656_DAT140_2">#REF!</definedName>
    <definedName name="_657_DAT140_3">#REF!</definedName>
    <definedName name="_658_DAT140_4">#REF!</definedName>
    <definedName name="_659_DAT140_5">#REF!</definedName>
    <definedName name="_66_DAT10_1">#REF!</definedName>
    <definedName name="_660_DAT140_6">#REF!</definedName>
    <definedName name="_661_DAT140_7">#REF!</definedName>
    <definedName name="_662_DAT140_8">#REF!</definedName>
    <definedName name="_663_DAT140_9">#REF!</definedName>
    <definedName name="_664_DAT141_1">#REF!</definedName>
    <definedName name="_665_DAT141_10">#REF!</definedName>
    <definedName name="_666_DAT141_11">#REF!</definedName>
    <definedName name="_667_DAT141_12">#REF!</definedName>
    <definedName name="_668_DAT141_13">#REF!</definedName>
    <definedName name="_669_DAT141_2">#REF!</definedName>
    <definedName name="_67_DAT10_10">#REF!</definedName>
    <definedName name="_670_DAT141_3">#REF!</definedName>
    <definedName name="_671_DAT141_4">#REF!</definedName>
    <definedName name="_672_DAT141_5">#REF!</definedName>
    <definedName name="_673_DAT141_6">#REF!</definedName>
    <definedName name="_674_DAT141_7">#REF!</definedName>
    <definedName name="_675_DAT141_8">#REF!</definedName>
    <definedName name="_676_DAT141_9">#REF!</definedName>
    <definedName name="_677_DAT142_1">#REF!</definedName>
    <definedName name="_678_DAT142_10">#REF!</definedName>
    <definedName name="_679_DAT142_11">#REF!</definedName>
    <definedName name="_68_DAT10_11">#REF!</definedName>
    <definedName name="_680_DAT142_12">#REF!</definedName>
    <definedName name="_681_DAT142_13">#REF!</definedName>
    <definedName name="_682_DAT142_2">#REF!</definedName>
    <definedName name="_683_DAT142_3">#REF!</definedName>
    <definedName name="_684_DAT142_4">#REF!</definedName>
    <definedName name="_685_DAT142_5">#REF!</definedName>
    <definedName name="_686_DAT142_6">#REF!</definedName>
    <definedName name="_687_DAT142_7">#REF!</definedName>
    <definedName name="_688_DAT142_8">#REF!</definedName>
    <definedName name="_689_DAT142_9">#REF!</definedName>
    <definedName name="_69_DAT10_12">#REF!</definedName>
    <definedName name="_690_DAT143_1">#REF!</definedName>
    <definedName name="_691_DAT143_10">#REF!</definedName>
    <definedName name="_692_DAT143_11">#REF!</definedName>
    <definedName name="_693_DAT143_12">#REF!</definedName>
    <definedName name="_694_DAT143_13">#REF!</definedName>
    <definedName name="_695_DAT143_2">#REF!</definedName>
    <definedName name="_696_DAT143_3">#REF!</definedName>
    <definedName name="_697_DAT143_4">#REF!</definedName>
    <definedName name="_698_DAT143_5">#REF!</definedName>
    <definedName name="_699_DAT143_6">#REF!</definedName>
    <definedName name="_70_DAT10_13">#REF!</definedName>
    <definedName name="_700_DAT143_7">#REF!</definedName>
    <definedName name="_701_DAT143_8">#REF!</definedName>
    <definedName name="_702_DAT143_9">#REF!</definedName>
    <definedName name="_703_DAT15_1">#REF!</definedName>
    <definedName name="_704_DAT15_10">#REF!</definedName>
    <definedName name="_705_DAT15_11">#REF!</definedName>
    <definedName name="_706_DAT15_12">#REF!</definedName>
    <definedName name="_707_DAT15_13">#REF!</definedName>
    <definedName name="_708_DAT15_2">#REF!</definedName>
    <definedName name="_709_DAT15_3">#REF!</definedName>
    <definedName name="_71_DAT10_2">#REF!</definedName>
    <definedName name="_710_DAT15_4">#REF!</definedName>
    <definedName name="_711_DAT15_5">#REF!</definedName>
    <definedName name="_712_DAT15_6">#REF!</definedName>
    <definedName name="_713_DAT15_7">#REF!</definedName>
    <definedName name="_714_DAT15_8">#REF!</definedName>
    <definedName name="_715_DAT15_9">#REF!</definedName>
    <definedName name="_716_DAT16_1">#REF!</definedName>
    <definedName name="_717_DAT16_10">#REF!</definedName>
    <definedName name="_718_DAT16_11">#REF!</definedName>
    <definedName name="_719_DAT16_12">#REF!</definedName>
    <definedName name="_72_DAT10_3">#REF!</definedName>
    <definedName name="_720_DAT16_13">#REF!</definedName>
    <definedName name="_721_DAT16_2">#REF!</definedName>
    <definedName name="_722_DAT16_3">#REF!</definedName>
    <definedName name="_723_DAT16_4">#REF!</definedName>
    <definedName name="_724_DAT16_5">#REF!</definedName>
    <definedName name="_725_DAT16_6">#REF!</definedName>
    <definedName name="_726_DAT16_7">#REF!</definedName>
    <definedName name="_727_DAT16_8">#REF!</definedName>
    <definedName name="_728_DAT16_9">#REF!</definedName>
    <definedName name="_729_DAT17_1">#REF!</definedName>
    <definedName name="_73_DAT10_4">#REF!</definedName>
    <definedName name="_730_DAT17_10">#REF!</definedName>
    <definedName name="_731_DAT17_11">#REF!</definedName>
    <definedName name="_732_DAT17_12">#REF!</definedName>
    <definedName name="_733_DAT17_13">#REF!</definedName>
    <definedName name="_734_DAT17_2">#REF!</definedName>
    <definedName name="_735_DAT17_3">#REF!</definedName>
    <definedName name="_736_DAT17_4">#REF!</definedName>
    <definedName name="_737_DAT17_5">#REF!</definedName>
    <definedName name="_738_DAT17_6">#REF!</definedName>
    <definedName name="_739_DAT17_7">#REF!</definedName>
    <definedName name="_74_DAT10_5">#REF!</definedName>
    <definedName name="_740_DAT17_8">#REF!</definedName>
    <definedName name="_741_DAT17_9">#REF!</definedName>
    <definedName name="_742_DAT18_1">#REF!</definedName>
    <definedName name="_743_DAT18_10">#REF!</definedName>
    <definedName name="_744_DAT18_11">#REF!</definedName>
    <definedName name="_745_DAT18_12">#REF!</definedName>
    <definedName name="_746_DAT18_13">#REF!</definedName>
    <definedName name="_747_DAT18_2">#REF!</definedName>
    <definedName name="_748_DAT18_3">#REF!</definedName>
    <definedName name="_749_DAT18_4">#REF!</definedName>
    <definedName name="_75_DAT10_6">#REF!</definedName>
    <definedName name="_750_DAT18_5">#REF!</definedName>
    <definedName name="_751_DAT18_6">#REF!</definedName>
    <definedName name="_752_DAT18_7">#REF!</definedName>
    <definedName name="_753_DAT18_8">#REF!</definedName>
    <definedName name="_754_DAT18_9">#REF!</definedName>
    <definedName name="_755_DAT19_1">#REF!</definedName>
    <definedName name="_756_DAT19_10">#REF!</definedName>
    <definedName name="_757_DAT19_11">#REF!</definedName>
    <definedName name="_758_DAT19_12">#REF!</definedName>
    <definedName name="_759_DAT19_13">#REF!</definedName>
    <definedName name="_76_DAT10_7">#REF!</definedName>
    <definedName name="_760_DAT19_2">#REF!</definedName>
    <definedName name="_761_DAT19_3">#REF!</definedName>
    <definedName name="_762_DAT19_4">#REF!</definedName>
    <definedName name="_763_DAT19_5">#REF!</definedName>
    <definedName name="_764_DAT19_6">#REF!</definedName>
    <definedName name="_765_DAT19_7">#REF!</definedName>
    <definedName name="_766_DAT19_8">#REF!</definedName>
    <definedName name="_767_DAT19_9">#REF!</definedName>
    <definedName name="_768_DAT2_1">#REF!</definedName>
    <definedName name="_769_DAT2_10">#REF!</definedName>
    <definedName name="_77_DAT10_8">#REF!</definedName>
    <definedName name="_770_DAT2_11">#REF!</definedName>
    <definedName name="_771_DAT2_12">#REF!</definedName>
    <definedName name="_772_DAT2_13">#REF!</definedName>
    <definedName name="_773_DAT2_2">#REF!</definedName>
    <definedName name="_774_DAT2_3">#REF!</definedName>
    <definedName name="_775_DAT2_4">#REF!</definedName>
    <definedName name="_776_DAT2_5">#REF!</definedName>
    <definedName name="_777_DAT2_6">#REF!</definedName>
    <definedName name="_778_DAT2_7">#REF!</definedName>
    <definedName name="_779_DAT2_8">#REF!</definedName>
    <definedName name="_78_DAT10_9">#REF!</definedName>
    <definedName name="_780_DAT2_9">#REF!</definedName>
    <definedName name="_781_DAT20_1">#REF!</definedName>
    <definedName name="_782_DAT20_10">#REF!</definedName>
    <definedName name="_783_DAT20_11">#REF!</definedName>
    <definedName name="_784_DAT20_12">#REF!</definedName>
    <definedName name="_785_DAT20_13">#REF!</definedName>
    <definedName name="_786_DAT20_2">#REF!</definedName>
    <definedName name="_787_DAT20_3">#REF!</definedName>
    <definedName name="_788_DAT20_4">#REF!</definedName>
    <definedName name="_789_DAT20_5">#REF!</definedName>
    <definedName name="_79_DAT100_1">#REF!</definedName>
    <definedName name="_790_DAT20_6">#REF!</definedName>
    <definedName name="_791_DAT20_7">#REF!</definedName>
    <definedName name="_792_DAT20_8">#REF!</definedName>
    <definedName name="_793_DAT20_9">#REF!</definedName>
    <definedName name="_794_DAT21_1">#REF!</definedName>
    <definedName name="_795_DAT21_10">#REF!</definedName>
    <definedName name="_796_DAT21_11">#REF!</definedName>
    <definedName name="_797_DAT21_12">#REF!</definedName>
    <definedName name="_798_DAT21_13">#REF!</definedName>
    <definedName name="_799_DAT21_2">#REF!</definedName>
    <definedName name="_80_DAT100_10">#REF!</definedName>
    <definedName name="_800_DAT21_3">#REF!</definedName>
    <definedName name="_801_DAT21_4">#REF!</definedName>
    <definedName name="_802_DAT21_5">#REF!</definedName>
    <definedName name="_803_DAT21_6">#REF!</definedName>
    <definedName name="_804_DAT21_7">#REF!</definedName>
    <definedName name="_805_DAT21_8">#REF!</definedName>
    <definedName name="_806_DAT21_9">#REF!</definedName>
    <definedName name="_807_DAT22_1">#REF!</definedName>
    <definedName name="_808_DAT22_10">#REF!</definedName>
    <definedName name="_809_DAT22_11">#REF!</definedName>
    <definedName name="_81_DAT100_11">#REF!</definedName>
    <definedName name="_810_DAT22_12">#REF!</definedName>
    <definedName name="_811_DAT22_13">#REF!</definedName>
    <definedName name="_812_DAT22_2">#REF!</definedName>
    <definedName name="_813_DAT22_3">#REF!</definedName>
    <definedName name="_814_DAT22_4">#REF!</definedName>
    <definedName name="_815_DAT22_5">#REF!</definedName>
    <definedName name="_816_DAT22_6">#REF!</definedName>
    <definedName name="_817_DAT22_7">#REF!</definedName>
    <definedName name="_818_DAT22_8">#REF!</definedName>
    <definedName name="_819_DAT22_9">#REF!</definedName>
    <definedName name="_82_DAT100_12">#REF!</definedName>
    <definedName name="_820_DAT23_1">#REF!</definedName>
    <definedName name="_821_DAT23_10">#REF!</definedName>
    <definedName name="_822_DAT23_11">#REF!</definedName>
    <definedName name="_823_DAT23_12">#REF!</definedName>
    <definedName name="_824_DAT23_13">#REF!</definedName>
    <definedName name="_825_DAT23_2">#REF!</definedName>
    <definedName name="_826_DAT23_3">#REF!</definedName>
    <definedName name="_827_DAT23_4">#REF!</definedName>
    <definedName name="_828_DAT23_5">#REF!</definedName>
    <definedName name="_829_DAT23_6">#REF!</definedName>
    <definedName name="_83_DAT100_13">#REF!</definedName>
    <definedName name="_830_DAT23_7">#REF!</definedName>
    <definedName name="_831_DAT23_8">#REF!</definedName>
    <definedName name="_832_DAT23_9">#REF!</definedName>
    <definedName name="_833_DAT24_1">#REF!</definedName>
    <definedName name="_834_DAT24_10">#REF!</definedName>
    <definedName name="_835_DAT24_11">#REF!</definedName>
    <definedName name="_836_DAT24_12">#REF!</definedName>
    <definedName name="_837_DAT24_13">#REF!</definedName>
    <definedName name="_838_DAT24_2">#REF!</definedName>
    <definedName name="_839_DAT24_3">#REF!</definedName>
    <definedName name="_84_DAT100_2">#REF!</definedName>
    <definedName name="_840_DAT24_4">#REF!</definedName>
    <definedName name="_841_DAT24_5">#REF!</definedName>
    <definedName name="_842_DAT24_6">#REF!</definedName>
    <definedName name="_843_DAT24_7">#REF!</definedName>
    <definedName name="_844_DAT24_8">#REF!</definedName>
    <definedName name="_845_DAT24_9">#REF!</definedName>
    <definedName name="_846_DAT25_1">#REF!</definedName>
    <definedName name="_847_DAT25_10">#REF!</definedName>
    <definedName name="_848_DAT25_11">#REF!</definedName>
    <definedName name="_849_DAT25_12">#REF!</definedName>
    <definedName name="_85_DAT100_3">#REF!</definedName>
    <definedName name="_850_DAT25_13">#REF!</definedName>
    <definedName name="_851_DAT25_2">#REF!</definedName>
    <definedName name="_852_DAT25_3">#REF!</definedName>
    <definedName name="_853_DAT25_4">#REF!</definedName>
    <definedName name="_854_DAT25_5">#REF!</definedName>
    <definedName name="_855_DAT25_6">#REF!</definedName>
    <definedName name="_856_DAT25_7">#REF!</definedName>
    <definedName name="_857_DAT25_8">#REF!</definedName>
    <definedName name="_858_DAT25_9">#REF!</definedName>
    <definedName name="_859_DAT26_1">#REF!</definedName>
    <definedName name="_86_DAT100_4">#REF!</definedName>
    <definedName name="_860_DAT26_10">#REF!</definedName>
    <definedName name="_861_DAT26_11">#REF!</definedName>
    <definedName name="_862_DAT26_12">#REF!</definedName>
    <definedName name="_863_DAT26_13">#REF!</definedName>
    <definedName name="_864_DAT26_2">#REF!</definedName>
    <definedName name="_865_DAT26_3">#REF!</definedName>
    <definedName name="_866_DAT26_4">#REF!</definedName>
    <definedName name="_867_DAT26_5">#REF!</definedName>
    <definedName name="_868_DAT26_6">#REF!</definedName>
    <definedName name="_869_DAT26_7">#REF!</definedName>
    <definedName name="_87_DAT100_5">#REF!</definedName>
    <definedName name="_870_DAT26_8">#REF!</definedName>
    <definedName name="_871_DAT26_9">#REF!</definedName>
    <definedName name="_872_DAT27_1">#REF!</definedName>
    <definedName name="_873_DAT27_10">#REF!</definedName>
    <definedName name="_874_DAT27_11">#REF!</definedName>
    <definedName name="_875_DAT27_12">#REF!</definedName>
    <definedName name="_876_DAT27_13">#REF!</definedName>
    <definedName name="_877_DAT27_2">#REF!</definedName>
    <definedName name="_878_DAT27_3">#REF!</definedName>
    <definedName name="_879_DAT27_4">#REF!</definedName>
    <definedName name="_88_DAT100_6">#REF!</definedName>
    <definedName name="_880_DAT27_5">#REF!</definedName>
    <definedName name="_881_DAT27_6">#REF!</definedName>
    <definedName name="_882_DAT27_7">#REF!</definedName>
    <definedName name="_883_DAT27_8">#REF!</definedName>
    <definedName name="_884_DAT27_9">#REF!</definedName>
    <definedName name="_885_DAT28_1">#REF!</definedName>
    <definedName name="_886_DAT28_10">#REF!</definedName>
    <definedName name="_887_DAT28_11">#REF!</definedName>
    <definedName name="_888_DAT28_12">#REF!</definedName>
    <definedName name="_889_DAT28_13">#REF!</definedName>
    <definedName name="_89_DAT100_7">#REF!</definedName>
    <definedName name="_890_DAT28_2">#REF!</definedName>
    <definedName name="_891_DAT28_3">#REF!</definedName>
    <definedName name="_892_DAT28_4">#REF!</definedName>
    <definedName name="_893_DAT28_5">#REF!</definedName>
    <definedName name="_894_DAT28_6">#REF!</definedName>
    <definedName name="_895_DAT28_7">#REF!</definedName>
    <definedName name="_896_DAT28_8">#REF!</definedName>
    <definedName name="_897_DAT28_9">#REF!</definedName>
    <definedName name="_898_DAT29_1">#REF!</definedName>
    <definedName name="_899_DAT29_10">#REF!</definedName>
    <definedName name="_90_DAT100_8">#REF!</definedName>
    <definedName name="_900_DAT29_11">#REF!</definedName>
    <definedName name="_901_DAT29_12">#REF!</definedName>
    <definedName name="_902_DAT29_13">#REF!</definedName>
    <definedName name="_903_DAT29_2">#REF!</definedName>
    <definedName name="_904_DAT29_3">#REF!</definedName>
    <definedName name="_905_DAT29_4">#REF!</definedName>
    <definedName name="_906_DAT29_5">#REF!</definedName>
    <definedName name="_907_DAT29_6">#REF!</definedName>
    <definedName name="_908_DAT29_7">#REF!</definedName>
    <definedName name="_909_DAT29_8">#REF!</definedName>
    <definedName name="_91_DAT100_9">#REF!</definedName>
    <definedName name="_910_DAT29_9">#REF!</definedName>
    <definedName name="_911_DAT3_1">#REF!</definedName>
    <definedName name="_912_DAT3_10">#REF!</definedName>
    <definedName name="_913_DAT3_11">#REF!</definedName>
    <definedName name="_914_DAT3_12">#REF!</definedName>
    <definedName name="_915_DAT3_13">#REF!</definedName>
    <definedName name="_916_DAT3_2">#REF!</definedName>
    <definedName name="_917_DAT3_3">#REF!</definedName>
    <definedName name="_918_DAT3_4">#REF!</definedName>
    <definedName name="_919_DAT3_5">#REF!</definedName>
    <definedName name="_92_DAT101_1">#REF!</definedName>
    <definedName name="_920_DAT3_6">#REF!</definedName>
    <definedName name="_921_DAT3_7">#REF!</definedName>
    <definedName name="_922_DAT3_8">#REF!</definedName>
    <definedName name="_923_DAT3_9">#REF!</definedName>
    <definedName name="_924_DAT30_1">#REF!</definedName>
    <definedName name="_925_DAT30_10">#REF!</definedName>
    <definedName name="_926_DAT30_11">#REF!</definedName>
    <definedName name="_927_DAT30_12">#REF!</definedName>
    <definedName name="_928_DAT30_13">#REF!</definedName>
    <definedName name="_929_DAT30_2">#REF!</definedName>
    <definedName name="_93_DAT101_10">#REF!</definedName>
    <definedName name="_930_DAT30_3">#REF!</definedName>
    <definedName name="_931_DAT30_4">#REF!</definedName>
    <definedName name="_932_DAT30_5">#REF!</definedName>
    <definedName name="_933_DAT30_6">#REF!</definedName>
    <definedName name="_934_DAT30_7">#REF!</definedName>
    <definedName name="_935_DAT30_8">#REF!</definedName>
    <definedName name="_936_DAT30_9">#REF!</definedName>
    <definedName name="_937_DAT31_1">#REF!</definedName>
    <definedName name="_938_DAT31_10">#REF!</definedName>
    <definedName name="_939_DAT31_11">#REF!</definedName>
    <definedName name="_94_DAT101_11">#REF!</definedName>
    <definedName name="_940_DAT31_12">#REF!</definedName>
    <definedName name="_941_DAT31_13">#REF!</definedName>
    <definedName name="_942_DAT31_2">#REF!</definedName>
    <definedName name="_943_DAT31_3">#REF!</definedName>
    <definedName name="_944_DAT31_4">#REF!</definedName>
    <definedName name="_945_DAT31_5">#REF!</definedName>
    <definedName name="_946_DAT31_6">#REF!</definedName>
    <definedName name="_947_DAT31_7">#REF!</definedName>
    <definedName name="_948_DAT31_8">#REF!</definedName>
    <definedName name="_949_DAT31_9">#REF!</definedName>
    <definedName name="_95_DAT101_12">#REF!</definedName>
    <definedName name="_950_DAT32_1">#REF!</definedName>
    <definedName name="_951_DAT32_10">#REF!</definedName>
    <definedName name="_952_DAT32_11">#REF!</definedName>
    <definedName name="_953_DAT32_12">#REF!</definedName>
    <definedName name="_954_DAT32_13">#REF!</definedName>
    <definedName name="_955_DAT32_2">#REF!</definedName>
    <definedName name="_956_DAT32_3">#REF!</definedName>
    <definedName name="_957_DAT32_4">#REF!</definedName>
    <definedName name="_958_DAT32_5">#REF!</definedName>
    <definedName name="_959_DAT32_6">#REF!</definedName>
    <definedName name="_96.12.30">#REF!</definedName>
    <definedName name="_96_DAT101_13">#REF!</definedName>
    <definedName name="_960_DAT32_7">#REF!</definedName>
    <definedName name="_961_DAT32_8">#REF!</definedName>
    <definedName name="_962_DAT32_9">#REF!</definedName>
    <definedName name="_963_DAT33_1">#REF!</definedName>
    <definedName name="_964_DAT33_10">#REF!</definedName>
    <definedName name="_965_DAT33_11">#REF!</definedName>
    <definedName name="_966_DAT33_12">#REF!</definedName>
    <definedName name="_967_DAT33_13">#REF!</definedName>
    <definedName name="_968_DAT33_2">#REF!</definedName>
    <definedName name="_969_DAT33_3">#REF!</definedName>
    <definedName name="_97_DAT101_2">#REF!</definedName>
    <definedName name="_970_DAT33_4">#REF!</definedName>
    <definedName name="_971_DAT33_5">#REF!</definedName>
    <definedName name="_972_DAT33_6">#REF!</definedName>
    <definedName name="_973_DAT33_7">#REF!</definedName>
    <definedName name="_974_DAT33_8">#REF!</definedName>
    <definedName name="_975_DAT33_9">#REF!</definedName>
    <definedName name="_976_DAT34_1">#REF!</definedName>
    <definedName name="_977_DAT34_10">#REF!</definedName>
    <definedName name="_978_DAT34_11">#REF!</definedName>
    <definedName name="_979_DAT34_12">#REF!</definedName>
    <definedName name="_98_DAT101_3">#REF!</definedName>
    <definedName name="_980_DAT34_13">#REF!</definedName>
    <definedName name="_981_DAT34_2">#REF!</definedName>
    <definedName name="_982_DAT34_3">#REF!</definedName>
    <definedName name="_983_DAT34_4">#REF!</definedName>
    <definedName name="_984_DAT34_5">#REF!</definedName>
    <definedName name="_985_DAT34_6">#REF!</definedName>
    <definedName name="_986_DAT34_7">#REF!</definedName>
    <definedName name="_987_DAT34_8">#REF!</definedName>
    <definedName name="_988_DAT34_9">#REF!</definedName>
    <definedName name="_989_DAT35_1">#REF!</definedName>
    <definedName name="_99_DAT101_4">#REF!</definedName>
    <definedName name="_990_DAT35_10">#REF!</definedName>
    <definedName name="_991_DAT35_11">#REF!</definedName>
    <definedName name="_992_DAT35_12">#REF!</definedName>
    <definedName name="_993_DAT35_13">#REF!</definedName>
    <definedName name="_994_DAT35_2">#REF!</definedName>
    <definedName name="_995_DAT35_3">#REF!</definedName>
    <definedName name="_996_DAT35_4">#REF!</definedName>
    <definedName name="_997_DAT35_5">#REF!</definedName>
    <definedName name="_998_DAT35_6">#REF!</definedName>
    <definedName name="_999_DAT35_7">#REF!</definedName>
    <definedName name="_a65537">#REF!</definedName>
    <definedName name="_A65555">#REF!</definedName>
    <definedName name="_A65658">#REF!</definedName>
    <definedName name="_ACT0104">#REF!</definedName>
    <definedName name="_b111121">#REF!</definedName>
    <definedName name="_bol1">#REF!</definedName>
    <definedName name="_C___0">#REF!</definedName>
    <definedName name="_C___13">#REF!</definedName>
    <definedName name="_can430">40.73</definedName>
    <definedName name="_can435">43.3</definedName>
    <definedName name="_DAT1">#REF!</definedName>
    <definedName name="_DAT10">#REF!</definedName>
    <definedName name="_DAT100">#REF!</definedName>
    <definedName name="_DAT101">#REF!</definedName>
    <definedName name="_DAT102">#REF!</definedName>
    <definedName name="_DAT103">#REF!</definedName>
    <definedName name="_DAT104">#REF!</definedName>
    <definedName name="_DAT105">#REF!</definedName>
    <definedName name="_DAT106">#REF!</definedName>
    <definedName name="_DAT107">#REF!</definedName>
    <definedName name="_DAT108">#REF!</definedName>
    <definedName name="_DAT109">#REF!</definedName>
    <definedName name="_DAT11">#REF!</definedName>
    <definedName name="_DAT110">#REF!</definedName>
    <definedName name="_DAT111">#REF!</definedName>
    <definedName name="_DAT112">#REF!</definedName>
    <definedName name="_DAT113">#REF!</definedName>
    <definedName name="_DAT114">#REF!</definedName>
    <definedName name="_DAT115">#REF!</definedName>
    <definedName name="_DAT116">#REF!</definedName>
    <definedName name="_DAT117">#REF!</definedName>
    <definedName name="_DAT118">#REF!</definedName>
    <definedName name="_DAT119">#REF!</definedName>
    <definedName name="_DAT12">#REF!</definedName>
    <definedName name="_DAT120">#REF!</definedName>
    <definedName name="_DAT121">#REF!</definedName>
    <definedName name="_DAT122">#REF!</definedName>
    <definedName name="_DAT123">#REF!</definedName>
    <definedName name="_DAT124">#REF!</definedName>
    <definedName name="_DAT125">#REF!</definedName>
    <definedName name="_DAT126">#REF!</definedName>
    <definedName name="_DAT127">#REF!</definedName>
    <definedName name="_DAT128">#REF!</definedName>
    <definedName name="_DAT129">#REF!</definedName>
    <definedName name="_DAT13">#REF!</definedName>
    <definedName name="_DAT130">#REF!</definedName>
    <definedName name="_DAT131">#REF!</definedName>
    <definedName name="_DAT132">#REF!</definedName>
    <definedName name="_DAT133">#REF!</definedName>
    <definedName name="_DAT134">#REF!</definedName>
    <definedName name="_DAT135">#REF!</definedName>
    <definedName name="_DAT136">#REF!</definedName>
    <definedName name="_DAT137">#REF!</definedName>
    <definedName name="_DAT138">#REF!</definedName>
    <definedName name="_DAT139">#REF!</definedName>
    <definedName name="_DAT14">#REF!</definedName>
    <definedName name="_DAT140">#REF!</definedName>
    <definedName name="_DAT141">#REF!</definedName>
    <definedName name="_DAT142">#REF!</definedName>
    <definedName name="_DAT143">#REF!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2">#REF!</definedName>
    <definedName name="_DAT43">#REF!</definedName>
    <definedName name="_DAT44">#REF!</definedName>
    <definedName name="_DAT45">#REF!</definedName>
    <definedName name="_DAT46">#REF!</definedName>
    <definedName name="_DAT47">#REF!</definedName>
    <definedName name="_DAT48">#REF!</definedName>
    <definedName name="_DAT49">#REF!</definedName>
    <definedName name="_DAT5">#REF!</definedName>
    <definedName name="_DAT50">#REF!</definedName>
    <definedName name="_DAT51">#REF!</definedName>
    <definedName name="_DAT52">#REF!</definedName>
    <definedName name="_DAT53">#REF!</definedName>
    <definedName name="_DAT54">#REF!</definedName>
    <definedName name="_DAT55">#REF!</definedName>
    <definedName name="_DAT56">#REF!</definedName>
    <definedName name="_DAT57">#REF!</definedName>
    <definedName name="_DAT58">#REF!</definedName>
    <definedName name="_DAT59">#REF!</definedName>
    <definedName name="_DAT6">#REF!</definedName>
    <definedName name="_DAT60">#REF!</definedName>
    <definedName name="_DAT61">#REF!</definedName>
    <definedName name="_DAT62">#REF!</definedName>
    <definedName name="_DAT63">#REF!</definedName>
    <definedName name="_DAT64">#REF!</definedName>
    <definedName name="_DAT65">#REF!</definedName>
    <definedName name="_DAT66">#REF!</definedName>
    <definedName name="_DAT67">#REF!</definedName>
    <definedName name="_DAT68">#REF!</definedName>
    <definedName name="_DAT69">#REF!</definedName>
    <definedName name="_DAT7">#REF!</definedName>
    <definedName name="_DAT70">#REF!</definedName>
    <definedName name="_DAT71">#REF!</definedName>
    <definedName name="_DAT72">#REF!</definedName>
    <definedName name="_DAT73">#REF!</definedName>
    <definedName name="_DAT74">#REF!</definedName>
    <definedName name="_DAT75">#REF!</definedName>
    <definedName name="_DAT76">#REF!</definedName>
    <definedName name="_DAT77">#REF!</definedName>
    <definedName name="_DAT78">#REF!</definedName>
    <definedName name="_DAT79">#REF!</definedName>
    <definedName name="_DAT8">#REF!</definedName>
    <definedName name="_DAT80">#REF!</definedName>
    <definedName name="_DAT81">#REF!</definedName>
    <definedName name="_DAT82">#REF!</definedName>
    <definedName name="_DAT83">#REF!</definedName>
    <definedName name="_DAT84">#REF!</definedName>
    <definedName name="_DAT85">#REF!</definedName>
    <definedName name="_DAT86">#REF!</definedName>
    <definedName name="_DAT87">#REF!</definedName>
    <definedName name="_DAT88">#REF!</definedName>
    <definedName name="_DAT89">#REF!</definedName>
    <definedName name="_DAT9">#REF!</definedName>
    <definedName name="_DAT90">#REF!</definedName>
    <definedName name="_DAT91">#REF!</definedName>
    <definedName name="_DAT92">#REF!</definedName>
    <definedName name="_DAT93">#REF!</definedName>
    <definedName name="_DAT94">#REF!</definedName>
    <definedName name="_DAT95">#REF!</definedName>
    <definedName name="_DAT96">#REF!</definedName>
    <definedName name="_DAT97">#REF!</definedName>
    <definedName name="_DAT98">#REF!</definedName>
    <definedName name="_DAT99">#REF!</definedName>
    <definedName name="_exc1">#REF!</definedName>
    <definedName name="_exc11">#REF!</definedName>
    <definedName name="_exc2">#REF!</definedName>
    <definedName name="_EXC3">#REF!</definedName>
    <definedName name="_EXC4">#REF!</definedName>
    <definedName name="_Fill" hidden="1">#REF!</definedName>
    <definedName name="_xlnm._FilterDatabase" localSheetId="0" hidden="1">'ABSTRACT- Plant Building '!$F$1:$F$70</definedName>
    <definedName name="_xlnm._FilterDatabase" localSheetId="1" hidden="1">'MB- PLANT BUILING'!$I$7:$I$1011</definedName>
    <definedName name="_foo1">#REF!</definedName>
    <definedName name="_foo2">#REF!</definedName>
    <definedName name="_foo3">#REF!</definedName>
    <definedName name="_FOO4">#REF!</definedName>
    <definedName name="_jj300">#REF!</definedName>
    <definedName name="_Key1" hidden="1">#REF!</definedName>
    <definedName name="_Ki1">#REF!</definedName>
    <definedName name="_Ki2">#REF!</definedName>
    <definedName name="_lb1">#REF!</definedName>
    <definedName name="_lb2">#REF!</definedName>
    <definedName name="_loc1">City&amp;" "&amp;State</definedName>
    <definedName name="_MAN1">#REF!</definedName>
    <definedName name="_mm1">#REF!</definedName>
    <definedName name="_mm2">#REF!</definedName>
    <definedName name="_mm3">#REF!</definedName>
    <definedName name="_Order1" hidden="1">255</definedName>
    <definedName name="_Order2" hidden="1">255</definedName>
    <definedName name="_PB1">#REF!</definedName>
    <definedName name="_pcc1">#REF!</definedName>
    <definedName name="_pcc2">#REF!</definedName>
    <definedName name="_pcc3">#REF!</definedName>
    <definedName name="_PCC4">#REF!</definedName>
    <definedName name="_pl1">#REF!</definedName>
    <definedName name="_plb1">#REF!</definedName>
    <definedName name="_plb2">#REF!</definedName>
    <definedName name="_plb3">#REF!</definedName>
    <definedName name="_plb4">#REF!</definedName>
    <definedName name="_pp2">#REF!</definedName>
    <definedName name="_Pr1">#REF!</definedName>
    <definedName name="_pr2">#REF!</definedName>
    <definedName name="_QST30">#REF!</definedName>
    <definedName name="_Regression_Int" hidden="1">1</definedName>
    <definedName name="_Sort" hidden="1">#REF!</definedName>
    <definedName name="_STK3011">#REF!</definedName>
    <definedName name="a___0">#REF!</definedName>
    <definedName name="a___13">#REF!</definedName>
    <definedName name="a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8_">#REF!</definedName>
    <definedName name="A8____0">#REF!</definedName>
    <definedName name="A8____13">#REF!</definedName>
    <definedName name="A9_">#REF!</definedName>
    <definedName name="A9____0">#REF!</definedName>
    <definedName name="A9____13">#REF!</definedName>
    <definedName name="aaaa">#REF!</definedName>
    <definedName name="ABC">#REF!</definedName>
    <definedName name="abcd">#REF!</definedName>
    <definedName name="Ac">#REF!</definedName>
    <definedName name="AccessDatabase" hidden="1">"C:\WINDOWS\DESKTOP\Mike\FAX COVER SHEET.mdb"</definedName>
    <definedName name="ActCode">#REF!</definedName>
    <definedName name="ActPilot">#REF!</definedName>
    <definedName name="ActSignal">#REF!</definedName>
    <definedName name="ActType">#REF!</definedName>
    <definedName name="ActualCv">#REF!</definedName>
    <definedName name="ActualPress">#REF!</definedName>
    <definedName name="add_BOQ" hidden="1">{#N/A,#N/A,TRUE,"Front";#N/A,#N/A,TRUE,"Simple Letter";#N/A,#N/A,TRUE,"Inside";#N/A,#N/A,TRUE,"Contents";#N/A,#N/A,TRUE,"Basis";#N/A,#N/A,TRUE,"Inclusions";#N/A,#N/A,TRUE,"Exclusions";#N/A,#N/A,TRUE,"Areas";#N/A,#N/A,TRUE,"Summary";#N/A,#N/A,TRUE,"Detail"}</definedName>
    <definedName name="adfasdf">#REF!</definedName>
    <definedName name="Ag___0">#REF!</definedName>
    <definedName name="Ag___13">#REF!</definedName>
    <definedName name="All_codes">#REF!</definedName>
    <definedName name="All_Item">#REF!</definedName>
    <definedName name="All_ZSEM_Codes">#REF!</definedName>
    <definedName name="alpha">#REF!</definedName>
    <definedName name="ALPIN">#N/A</definedName>
    <definedName name="ALPJYOU">#N/A</definedName>
    <definedName name="ALPTOI">#N/A</definedName>
    <definedName name="Alw">#REF!</definedName>
    <definedName name="ann">#REF!</definedName>
    <definedName name="anne">#REF!</definedName>
    <definedName name="annealing">#REF!</definedName>
    <definedName name="annealing1">#REF!</definedName>
    <definedName name="anscount" hidden="1">1</definedName>
    <definedName name="API">#REF!</definedName>
    <definedName name="ARCHITECTURAL">#REF!</definedName>
    <definedName name="Area">#REF!</definedName>
    <definedName name="ARMRATES">#REF!</definedName>
    <definedName name="ASHOKA">#REF!</definedName>
    <definedName name="aw">#REF!</definedName>
    <definedName name="B">#REF!</definedName>
    <definedName name="B___0">#REF!</definedName>
    <definedName name="B___13">#REF!</definedName>
    <definedName name="bbb">#REF!</definedName>
    <definedName name="Beg_Bal">#REF!</definedName>
    <definedName name="BeginBorder">#REF!</definedName>
    <definedName name="beta">#REF!</definedName>
    <definedName name="bjlc">#REF!</definedName>
    <definedName name="bnn">#REF!</definedName>
    <definedName name="bol">#REF!</definedName>
    <definedName name="boml">#REF!</definedName>
    <definedName name="boml1">#REF!</definedName>
    <definedName name="botl">#REF!</definedName>
    <definedName name="botl1">#REF!</definedName>
    <definedName name="botn">#REF!</definedName>
    <definedName name="Breaks">#REF!</definedName>
    <definedName name="BSR_STOCK">#REF!</definedName>
    <definedName name="bua">#REF!</definedName>
    <definedName name="BUDDHA">#REF!</definedName>
    <definedName name="building">#REF!</definedName>
    <definedName name="building___0">#REF!</definedName>
    <definedName name="building___11">#REF!</definedName>
    <definedName name="building___12">#REF!</definedName>
    <definedName name="BuiltIn_Print_Area">#REF!</definedName>
    <definedName name="BuiltIn_Print_Area___0">#REF!</definedName>
    <definedName name="BuiltIn_Print_Titles">#REF!</definedName>
    <definedName name="BuiltIn_Print_Titles___0">#N/A</definedName>
    <definedName name="Button_1">"FAX_COVER_SHEET_COMPANIES_List"</definedName>
    <definedName name="Bx">#REF!</definedName>
    <definedName name="Bx___0">#REF!</definedName>
    <definedName name="Bx___13">#REF!</definedName>
    <definedName name="C_">#REF!</definedName>
    <definedName name="cabinet">#REF!</definedName>
    <definedName name="carpet">#REF!</definedName>
    <definedName name="carpet___0">#REF!</definedName>
    <definedName name="carpet___11">#REF!</definedName>
    <definedName name="carpet___12">#REF!</definedName>
    <definedName name="CASH_OUT">#REF!</definedName>
    <definedName name="Category_All">#REF!</definedName>
    <definedName name="CATIN">#N/A</definedName>
    <definedName name="CATJYOU">#N/A</definedName>
    <definedName name="CATREC">#N/A</definedName>
    <definedName name="CATSYU">#N/A</definedName>
    <definedName name="cbgl1">#REF!</definedName>
    <definedName name="cbgl2">#REF!</definedName>
    <definedName name="cbgl3">#REF!</definedName>
    <definedName name="cbgl4">#REF!</definedName>
    <definedName name="ccolagl">#REF!</definedName>
    <definedName name="cf" hidden="1">{#N/A,#N/A,TRUE,"Front";#N/A,#N/A,TRUE,"Simple Letter";#N/A,#N/A,TRUE,"Inside";#N/A,#N/A,TRUE,"Contents";#N/A,#N/A,TRUE,"Basis";#N/A,#N/A,TRUE,"Inclusions";#N/A,#N/A,TRUE,"Exclusions";#N/A,#N/A,TRUE,"Areas";#N/A,#N/A,TRUE,"Summary";#N/A,#N/A,TRUE,"Detail"}</definedName>
    <definedName name="cfb">#REF!</definedName>
    <definedName name="cfbeams">#REF!</definedName>
    <definedName name="cfsalb">#REF!</definedName>
    <definedName name="cfslab">#REF!</definedName>
    <definedName name="check">#N/A</definedName>
    <definedName name="checked">#REF!</definedName>
    <definedName name="ChgOverShifts">#REF!</definedName>
    <definedName name="City">#NAME?</definedName>
    <definedName name="city1">#REF!</definedName>
    <definedName name="city2">#REF!</definedName>
    <definedName name="city3">#REF!</definedName>
    <definedName name="CIVIL">#REF!</definedName>
    <definedName name="ClientAddress1">#REF!</definedName>
    <definedName name="ClientAddress2">#REF!</definedName>
    <definedName name="ClientCity">#REF!</definedName>
    <definedName name="ClientCountry">#REF!</definedName>
    <definedName name="ClientEmail">#REF!</definedName>
    <definedName name="ClientFax">#REF!</definedName>
    <definedName name="ClientPhone">#REF!</definedName>
    <definedName name="ClientState">#REF!</definedName>
    <definedName name="ClientZip">#REF!</definedName>
    <definedName name="clintels">#REF!</definedName>
    <definedName name="CODE">#REF!</definedName>
    <definedName name="CODE1">#REF!</definedName>
    <definedName name="col">#REF!</definedName>
    <definedName name="col___0">#REF!</definedName>
    <definedName name="col___11">#REF!</definedName>
    <definedName name="col___12">#REF!</definedName>
    <definedName name="Colbgl">#REF!</definedName>
    <definedName name="colbgl2">#REF!</definedName>
    <definedName name="Columns">#REF!</definedName>
    <definedName name="Comments">#REF!</definedName>
    <definedName name="Comp_ME">#REF!</definedName>
    <definedName name="Company">#REF!</definedName>
    <definedName name="CompanyInfo1">"JCI"</definedName>
    <definedName name="CompanyInfo2">"JCI"</definedName>
    <definedName name="concondition">#N/A</definedName>
    <definedName name="Construction_Period">#REF!</definedName>
    <definedName name="Contact">#REF!</definedName>
    <definedName name="ContractName">"Contract"</definedName>
    <definedName name="ContractNumber">"88888888"</definedName>
    <definedName name="COU">#REF!</definedName>
    <definedName name="COU___0">#REF!</definedName>
    <definedName name="COU___13">#REF!</definedName>
    <definedName name="Cs">#REF!</definedName>
    <definedName name="Cs___0">#REF!</definedName>
    <definedName name="Cs___13">#REF!</definedName>
    <definedName name="csshade">#REF!</definedName>
    <definedName name="cst">#REF!</definedName>
    <definedName name="cum">#REF!</definedName>
    <definedName name="Cum_Int">#REF!</definedName>
    <definedName name="current1">#REF!</definedName>
    <definedName name="current2">#REF!</definedName>
    <definedName name="current3">#REF!</definedName>
    <definedName name="current4">#REF!</definedName>
    <definedName name="current5">#REF!</definedName>
    <definedName name="Customer">" "</definedName>
    <definedName name="CV" hidden="1">#NAME?</definedName>
    <definedName name="d___0">#REF!</definedName>
    <definedName name="d___13">#REF!</definedName>
    <definedName name="Data">#REF!</definedName>
    <definedName name="DATA134110">#REF!</definedName>
    <definedName name="DATA134125">#REF!</definedName>
    <definedName name="DATA134140">#REF!</definedName>
    <definedName name="DATA134160">#REF!</definedName>
    <definedName name="DATA134180">#REF!</definedName>
    <definedName name="DATA134200">#REF!</definedName>
    <definedName name="DATA134225">#REF!</definedName>
    <definedName name="DATA134250">#REF!</definedName>
    <definedName name="DATA134280">#REF!</definedName>
    <definedName name="DATA134315">#REF!</definedName>
    <definedName name="DATA134355">#REF!</definedName>
    <definedName name="DATA134400">#REF!</definedName>
    <definedName name="DATA13450">#REF!</definedName>
    <definedName name="DATA13463">#REF!</definedName>
    <definedName name="DATA13475">#REF!</definedName>
    <definedName name="DATA13490">#REF!</definedName>
    <definedName name="DATA135110">#REF!</definedName>
    <definedName name="DATA135125">#REF!</definedName>
    <definedName name="DATA135140">#REF!</definedName>
    <definedName name="DATA135160">#REF!</definedName>
    <definedName name="DATA135180">#REF!</definedName>
    <definedName name="DATA135200">#REF!</definedName>
    <definedName name="DATA135225">#REF!</definedName>
    <definedName name="DATA135250">#REF!</definedName>
    <definedName name="DATA135280">#REF!</definedName>
    <definedName name="DATA135315">#REF!</definedName>
    <definedName name="DATA135355">#REF!</definedName>
    <definedName name="DATA135400">#REF!</definedName>
    <definedName name="DATA13550">#REF!</definedName>
    <definedName name="DATA13563">#REF!</definedName>
    <definedName name="DATA13575">#REF!</definedName>
    <definedName name="DATA13590">#REF!</definedName>
    <definedName name="DATA136A">#REF!</definedName>
    <definedName name="DATA136B">#REF!</definedName>
    <definedName name="DATA136C">#REF!</definedName>
    <definedName name="DATA136D">#REF!</definedName>
    <definedName name="DATA136E">#REF!</definedName>
    <definedName name="DATA136F">#REF!</definedName>
    <definedName name="DATA136G">#REF!</definedName>
    <definedName name="DATA136H">#REF!</definedName>
    <definedName name="DATA136I">#REF!</definedName>
    <definedName name="DATA136J">#REF!</definedName>
    <definedName name="DATA136K">#REF!</definedName>
    <definedName name="DATA136L">#REF!</definedName>
    <definedName name="DATA136M">#REF!</definedName>
    <definedName name="DATA136N">#REF!</definedName>
    <definedName name="DATA136O">#REF!</definedName>
    <definedName name="DATA136P">#REF!</definedName>
    <definedName name="DATA137I">#REF!</definedName>
    <definedName name="DATA137II">#REF!</definedName>
    <definedName name="DATA137III">#REF!</definedName>
    <definedName name="DATA137IV">#REF!</definedName>
    <definedName name="DATA137V">#REF!</definedName>
    <definedName name="DATA138I">#REF!</definedName>
    <definedName name="DATA138II">#REF!</definedName>
    <definedName name="DATA138III">#REF!</definedName>
    <definedName name="DATA138IV">#REF!</definedName>
    <definedName name="DATA138V">#REF!</definedName>
    <definedName name="DATA138VI">#REF!</definedName>
    <definedName name="DATA139IX">#REF!</definedName>
    <definedName name="DATA139V">#REF!</definedName>
    <definedName name="DATA139VI">#REF!</definedName>
    <definedName name="DATA139VII">#REF!</definedName>
    <definedName name="DATA139VIII">#REF!</definedName>
    <definedName name="DATA140I">#REF!</definedName>
    <definedName name="DATA140II">#REF!</definedName>
    <definedName name="DATA140III">#REF!</definedName>
    <definedName name="DATA140IV">#REF!</definedName>
    <definedName name="DATA140V">#REF!</definedName>
    <definedName name="DATA141I">#REF!</definedName>
    <definedName name="DATA141II">#REF!</definedName>
    <definedName name="DATA141III">#REF!</definedName>
    <definedName name="DATA141IV">#REF!</definedName>
    <definedName name="DATA141V">#REF!</definedName>
    <definedName name="DATA142I">#REF!</definedName>
    <definedName name="DATA142II">#REF!</definedName>
    <definedName name="DATA142III">#REF!</definedName>
    <definedName name="DATA142IV">#REF!</definedName>
    <definedName name="DATA142V">#REF!</definedName>
    <definedName name="_xlnm.Database">#REF!</definedName>
    <definedName name="db">#REF!</definedName>
    <definedName name="db___0">#REF!</definedName>
    <definedName name="db___13">#REF!</definedName>
    <definedName name="dc">#REF!</definedName>
    <definedName name="DELTA20">#REF!</definedName>
    <definedName name="DELTA20___0">#REF!</definedName>
    <definedName name="DELTA20___13">#REF!</definedName>
    <definedName name="DEPB">#REF!</definedName>
    <definedName name="DEPTH">#REF!</definedName>
    <definedName name="Description">#REF!</definedName>
    <definedName name="designed">#REF!</definedName>
    <definedName name="DesignPress">#REF!</definedName>
    <definedName name="df">#REF!</definedName>
    <definedName name="DFGYTY">#REF!</definedName>
    <definedName name="dg">#REF!</definedName>
    <definedName name="Di">#REF!</definedName>
    <definedName name="DIns">#REF!</definedName>
    <definedName name="dl">#REF!</definedName>
    <definedName name="dl___0">#REF!</definedName>
    <definedName name="dl___13">#REF!</definedName>
    <definedName name="Do">#REF!</definedName>
    <definedName name="docu">#REF!</definedName>
    <definedName name="DocumentName">""</definedName>
    <definedName name="DocumentNumber">""</definedName>
    <definedName name="DosageForm">#REF!</definedName>
    <definedName name="DOW_CORNING_789_SILICONE_SEALANT">#REF!</definedName>
    <definedName name="DP">#REF!</definedName>
    <definedName name="DP_stock">#REF!</definedName>
    <definedName name="dq">#REF!</definedName>
    <definedName name="Ds">#REF!</definedName>
    <definedName name="Ds___0">#REF!</definedName>
    <definedName name="Ds___13">#REF!</definedName>
    <definedName name="earthwork">#REF!</definedName>
    <definedName name="ee">#REF!</definedName>
    <definedName name="ELECTRICAL">#REF!</definedName>
    <definedName name="Em">#REF!</definedName>
    <definedName name="Em___0">#REF!</definedName>
    <definedName name="Em___13">#REF!</definedName>
    <definedName name="End_Bal">#REF!</definedName>
    <definedName name="EndBorder">#REF!</definedName>
    <definedName name="EREWREW">#REF!</definedName>
    <definedName name="Es">#REF!</definedName>
    <definedName name="Es___0">#REF!</definedName>
    <definedName name="Es___13">#REF!</definedName>
    <definedName name="essai">#REF!</definedName>
    <definedName name="ESSR1">#REF!</definedName>
    <definedName name="ESSR10">#REF!</definedName>
    <definedName name="ESSR11">#REF!</definedName>
    <definedName name="ESSR12">#REF!</definedName>
    <definedName name="ESSR13">#REF!</definedName>
    <definedName name="ESSR2">#REF!</definedName>
    <definedName name="ESSR3">#REF!</definedName>
    <definedName name="ESSR4">#REF!</definedName>
    <definedName name="ESSR5">#REF!</definedName>
    <definedName name="ESSR6">#REF!</definedName>
    <definedName name="ESSR7">#REF!</definedName>
    <definedName name="ESSR8">#REF!</definedName>
    <definedName name="ESSR9">#REF!</definedName>
    <definedName name="Et">#REF!</definedName>
    <definedName name="Et___0">#REF!</definedName>
    <definedName name="Et___13">#REF!</definedName>
    <definedName name="EUR">#REF!</definedName>
    <definedName name="Excavation">#REF!</definedName>
    <definedName name="Excel_BuiltIn_Database">#REF!</definedName>
    <definedName name="excf">#REF!</definedName>
    <definedName name="EXIT">#REF!</definedName>
    <definedName name="Extra_Pay">#REF!</definedName>
    <definedName name="Fb">#REF!</definedName>
    <definedName name="FDGF">#REF!</definedName>
    <definedName name="fe">#REF!</definedName>
    <definedName name="FF">#REF!</definedName>
    <definedName name="fgf">#REF!</definedName>
    <definedName name="Fh">#REF!</definedName>
    <definedName name="Fhwl">#REF!</definedName>
    <definedName name="FIRE">#REF!</definedName>
    <definedName name="firstValve">#REF!</definedName>
    <definedName name="FIT">#REF!</definedName>
    <definedName name="FIT___0">#REF!</definedName>
    <definedName name="FIT___13">#REF!</definedName>
    <definedName name="Floor">#REF!</definedName>
    <definedName name="fo">#REF!</definedName>
    <definedName name="Footings">#REF!</definedName>
    <definedName name="fp">#REF!</definedName>
    <definedName name="Fs">#REF!</definedName>
    <definedName name="Full_Print">#REF!</definedName>
    <definedName name="Fv">#REF!</definedName>
    <definedName name="g">#REF!</definedName>
    <definedName name="gama">#REF!</definedName>
    <definedName name="gamah">#REF!</definedName>
    <definedName name="gfbhg">#REF!</definedName>
    <definedName name="gfg">#REF!</definedName>
    <definedName name="Glass">#REF!</definedName>
    <definedName name="Group1">#REF!</definedName>
    <definedName name="Group2">#REF!</definedName>
    <definedName name="Group3">#REF!</definedName>
    <definedName name="Group4">#REF!</definedName>
    <definedName name="gs">#REF!</definedName>
    <definedName name="H___0">#REF!</definedName>
    <definedName name="H___13">#REF!</definedName>
    <definedName name="H0">#REF!</definedName>
    <definedName name="H0___0">#REF!</definedName>
    <definedName name="H0___13">#REF!</definedName>
    <definedName name="HARI">#REF!</definedName>
    <definedName name="Header_Row">ROW(#REF!)</definedName>
    <definedName name="Height">#REF!</definedName>
    <definedName name="Height_1">#REF!</definedName>
    <definedName name="hf">#REF!</definedName>
    <definedName name="hh">#REF!</definedName>
    <definedName name="hh___0">#REF!</definedName>
    <definedName name="hh___13">#REF!</definedName>
    <definedName name="hi">#REF!</definedName>
    <definedName name="HINDHUSTAN">#REF!</definedName>
    <definedName name="HIns">#REF!</definedName>
    <definedName name="ho">#REF!</definedName>
    <definedName name="ho___0">#REF!</definedName>
    <definedName name="ho___13">#REF!</definedName>
    <definedName name="hoi">#REF!</definedName>
    <definedName name="HOME">#REF!</definedName>
    <definedName name="How_many_floors">#REF!</definedName>
    <definedName name="hS">#REF!</definedName>
    <definedName name="hS___0">#REF!</definedName>
    <definedName name="hS___13">#REF!</definedName>
    <definedName name="HTML_CodePage" hidden="1">1252</definedName>
    <definedName name="HTML_Control"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Hu">#REF!</definedName>
    <definedName name="Hu___0">#REF!</definedName>
    <definedName name="Hu___13">#REF!</definedName>
    <definedName name="HV">#REF!</definedName>
    <definedName name="hxb">#REF!</definedName>
    <definedName name="hxi">#REF!</definedName>
    <definedName name="HYPERLINK">#REF!</definedName>
    <definedName name="HYPERLINL">#REF!</definedName>
    <definedName name="I">#REF!</definedName>
    <definedName name="I___0">#REF!</definedName>
    <definedName name="I___13">#REF!</definedName>
    <definedName name="IF">#REF!</definedName>
    <definedName name="Ig">#REF!</definedName>
    <definedName name="Ig___0">#REF!</definedName>
    <definedName name="Ig___13">#REF!</definedName>
    <definedName name="iio">#REF!</definedName>
    <definedName name="index">#N/A</definedName>
    <definedName name="indirect">#REF!</definedName>
    <definedName name="InitialUse">0</definedName>
    <definedName name="Int">#REF!</definedName>
    <definedName name="Interest_Rate">#REF!</definedName>
    <definedName name="Interior">#REF!</definedName>
    <definedName name="INV_SCH">#REF!</definedName>
    <definedName name="ioio">#REF!</definedName>
    <definedName name="ioioioo">#REF!</definedName>
    <definedName name="ipu">#REF!</definedName>
    <definedName name="ipu___0">#REF!</definedName>
    <definedName name="ipu___13">#REF!</definedName>
    <definedName name="Is">#REF!</definedName>
    <definedName name="ItemNum">#REF!</definedName>
    <definedName name="J">#REF!</definedName>
    <definedName name="JEJS">#REF!</definedName>
    <definedName name="JEJS___0">#REF!</definedName>
    <definedName name="JEJS___11">#REF!</definedName>
    <definedName name="JEJS___12">#REF!</definedName>
    <definedName name="JEJS___13">#REF!</definedName>
    <definedName name="JEJS___4">#REF!</definedName>
    <definedName name="JJJ">#REF!</definedName>
    <definedName name="jkjkjkj">#REF!</definedName>
    <definedName name="job">#REF!</definedName>
    <definedName name="job___0">#REF!</definedName>
    <definedName name="job___11">#REF!</definedName>
    <definedName name="job___12">#REF!</definedName>
    <definedName name="JobID">#REF!</definedName>
    <definedName name="K">#REF!</definedName>
    <definedName name="K___0">#REF!</definedName>
    <definedName name="K___13">#REF!</definedName>
    <definedName name="k1_table">#REF!</definedName>
    <definedName name="ka">#REF!</definedName>
    <definedName name="KARNA">#REF!</definedName>
    <definedName name="kb">#REF!</definedName>
    <definedName name="KBM_Hotel">#REF!</definedName>
    <definedName name="kc">#REF!</definedName>
    <definedName name="kh">#REF!</definedName>
    <definedName name="Kh___0">#REF!</definedName>
    <definedName name="Kh___13">#REF!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s">#REF!</definedName>
    <definedName name="Ks___0">#REF!</definedName>
    <definedName name="Ks___13">#REF!</definedName>
    <definedName name="L">#REF!</definedName>
    <definedName name="L___0">#REF!</definedName>
    <definedName name="L___13">#REF!</definedName>
    <definedName name="LAMP">#REF!</definedName>
    <definedName name="LAMP___0">#REF!</definedName>
    <definedName name="LAMP___13">#REF!</definedName>
    <definedName name="Larsen___Toubro_Limited___ECC_Construction_Division">#REF!</definedName>
    <definedName name="Last_Row">#N/A</definedName>
    <definedName name="LC">#REF!</definedName>
    <definedName name="Lc___0">#REF!</definedName>
    <definedName name="Lc___13">#REF!</definedName>
    <definedName name="Lead">#REF!</definedName>
    <definedName name="lef">#REF!</definedName>
    <definedName name="lel">#REF!</definedName>
    <definedName name="len">#REF!</definedName>
    <definedName name="Length">#REF!</definedName>
    <definedName name="Length_1">#REF!</definedName>
    <definedName name="limcount" hidden="1">1</definedName>
    <definedName name="Loan_Amount">#REF!</definedName>
    <definedName name="Loan_Start">#REF!</definedName>
    <definedName name="Loan_Years">#REF!</definedName>
    <definedName name="Location">City&amp;" "&amp;State</definedName>
    <definedName name="Lr">#REF!</definedName>
    <definedName name="Lr___0">#REF!</definedName>
    <definedName name="Lr___13">#REF!</definedName>
    <definedName name="LUMEN">#REF!</definedName>
    <definedName name="LUMEN___0">#REF!</definedName>
    <definedName name="LUMEN___13">#REF!</definedName>
    <definedName name="LUX">#REF!</definedName>
    <definedName name="LUX___0">#REF!</definedName>
    <definedName name="LUX___13">#REF!</definedName>
    <definedName name="Lx">#REF!</definedName>
    <definedName name="Lx___0">#REF!</definedName>
    <definedName name="Lx___13">#REF!</definedName>
    <definedName name="m">#REF!</definedName>
    <definedName name="m___0">#REF!</definedName>
    <definedName name="m___13">#REF!</definedName>
    <definedName name="man">#REF!</definedName>
    <definedName name="man___0">#REF!</definedName>
    <definedName name="man___11">#REF!</definedName>
    <definedName name="man___12">#REF!</definedName>
    <definedName name="manday1">#REF!</definedName>
    <definedName name="manday1___0">#REF!</definedName>
    <definedName name="manday1___11">#REF!</definedName>
    <definedName name="manday1___12">#REF!</definedName>
    <definedName name="MANUEL_INPUT">#REF!</definedName>
    <definedName name="Mat_codes">#REF!</definedName>
    <definedName name="Mat_Type">#REF!</definedName>
    <definedName name="Material">#REF!</definedName>
    <definedName name="MD79_data">#REF!</definedName>
    <definedName name="MECHANICAL">#REF!</definedName>
    <definedName name="MF">#REF!</definedName>
    <definedName name="MF___0">#REF!</definedName>
    <definedName name="MF___13">#REF!</definedName>
    <definedName name="MFG_LOC">#REF!</definedName>
    <definedName name="n">#REF!</definedName>
    <definedName name="N___0">#REF!</definedName>
    <definedName name="N___13">#REF!</definedName>
    <definedName name="Nariman_Point_Car_Parking_Site">#REF!</definedName>
    <definedName name="NN">#REF!</definedName>
    <definedName name="NN___0">#REF!</definedName>
    <definedName name="NN___13">#REF!</definedName>
    <definedName name="nnn">#REF!</definedName>
    <definedName name="nnnnm">#REF!</definedName>
    <definedName name="Nos.">#REF!</definedName>
    <definedName name="Notation">#REF!</definedName>
    <definedName name="NSSR1">#REF!</definedName>
    <definedName name="NSSR10">#REF!</definedName>
    <definedName name="NSSR100">#REF!</definedName>
    <definedName name="NSSR101">#REF!</definedName>
    <definedName name="NSSR102">#REF!</definedName>
    <definedName name="NSSR103">#REF!</definedName>
    <definedName name="NSSR104">#REF!</definedName>
    <definedName name="NSSR105">#REF!</definedName>
    <definedName name="NSSR106">#REF!</definedName>
    <definedName name="NSSR107">#REF!</definedName>
    <definedName name="NSSR108">#REF!</definedName>
    <definedName name="NSSR109">#REF!</definedName>
    <definedName name="NSSR11">#REF!</definedName>
    <definedName name="NSSR110">#REF!</definedName>
    <definedName name="NSSR111">#REF!</definedName>
    <definedName name="NSSR112">#REF!</definedName>
    <definedName name="NSSR113">#REF!</definedName>
    <definedName name="NSSR114">#REF!</definedName>
    <definedName name="NSSR115">#REF!</definedName>
    <definedName name="NSSR116">#REF!</definedName>
    <definedName name="NSSR117">#REF!</definedName>
    <definedName name="NSSR118">#REF!</definedName>
    <definedName name="NSSR119">#REF!</definedName>
    <definedName name="NSSR12">#REF!</definedName>
    <definedName name="NSSR120">#REF!</definedName>
    <definedName name="NSSR121">#REF!</definedName>
    <definedName name="NSSR122">#REF!</definedName>
    <definedName name="NSSR123">#REF!</definedName>
    <definedName name="NSSR124">#REF!</definedName>
    <definedName name="NSSR125">#REF!</definedName>
    <definedName name="NSSR126">#REF!</definedName>
    <definedName name="NSSR127">#REF!</definedName>
    <definedName name="NSSR128">#REF!</definedName>
    <definedName name="NSSR129">#REF!</definedName>
    <definedName name="NSSR13">#REF!</definedName>
    <definedName name="NSSR130">#REF!</definedName>
    <definedName name="NSSR131">#REF!</definedName>
    <definedName name="NSSR132">#REF!</definedName>
    <definedName name="NSSR133">#REF!</definedName>
    <definedName name="NSSR134">#REF!</definedName>
    <definedName name="NSSR135">#REF!</definedName>
    <definedName name="NSSR136">#REF!</definedName>
    <definedName name="NSSR137">#REF!</definedName>
    <definedName name="NSSR138">#REF!</definedName>
    <definedName name="NSSR139">#REF!</definedName>
    <definedName name="NSSR14">#REF!</definedName>
    <definedName name="NSSR140">#REF!</definedName>
    <definedName name="NSSR141">#REF!</definedName>
    <definedName name="NSSR142">#REF!</definedName>
    <definedName name="NSSR143">#REF!</definedName>
    <definedName name="NSSR144">#REF!</definedName>
    <definedName name="NSSR145">#REF!</definedName>
    <definedName name="NSSR146">#REF!</definedName>
    <definedName name="NSSR147">#REF!</definedName>
    <definedName name="NSSR148">#REF!</definedName>
    <definedName name="NSSR149">#REF!</definedName>
    <definedName name="NSSR15">#REF!</definedName>
    <definedName name="NSSR150">#REF!</definedName>
    <definedName name="NSSR151">#REF!</definedName>
    <definedName name="NSSR152">#REF!</definedName>
    <definedName name="NSSR153">#REF!</definedName>
    <definedName name="NSSR154">#REF!</definedName>
    <definedName name="NSSR155">#REF!</definedName>
    <definedName name="NSSR156">#REF!</definedName>
    <definedName name="NSSR157">#REF!</definedName>
    <definedName name="NSSR158">#REF!</definedName>
    <definedName name="NSSR159">#REF!</definedName>
    <definedName name="NSSR16">#REF!</definedName>
    <definedName name="NSSR160">#REF!</definedName>
    <definedName name="NSSR161">#REF!</definedName>
    <definedName name="NSSR162">#REF!</definedName>
    <definedName name="NSSR163">#REF!</definedName>
    <definedName name="NSSR164">#REF!</definedName>
    <definedName name="NSSR165">#REF!</definedName>
    <definedName name="NSSR166">#REF!</definedName>
    <definedName name="NSSR167">#REF!</definedName>
    <definedName name="NSSR168">#REF!</definedName>
    <definedName name="NSSR169">#REF!</definedName>
    <definedName name="NSSR17">#REF!</definedName>
    <definedName name="NSSR170">#REF!</definedName>
    <definedName name="NSSR171">#REF!</definedName>
    <definedName name="NSSR172">#REF!</definedName>
    <definedName name="NSSR173">#REF!</definedName>
    <definedName name="NSSR174">#REF!</definedName>
    <definedName name="NSSR18">#REF!</definedName>
    <definedName name="NSSR19">#REF!</definedName>
    <definedName name="NSSR2">#REF!</definedName>
    <definedName name="NSSR20">#REF!</definedName>
    <definedName name="NSSR21">#REF!</definedName>
    <definedName name="NSSR22">#REF!</definedName>
    <definedName name="NSSR23">#REF!</definedName>
    <definedName name="NSSR24">#REF!</definedName>
    <definedName name="NSSR25">#REF!</definedName>
    <definedName name="NSSR26">#REF!</definedName>
    <definedName name="NSSR27">#REF!</definedName>
    <definedName name="NSSR28">#REF!</definedName>
    <definedName name="NSSR29">#REF!</definedName>
    <definedName name="NSSR3">#REF!</definedName>
    <definedName name="NSSR30">#REF!</definedName>
    <definedName name="NSSR31">#REF!</definedName>
    <definedName name="NSSR32">#REF!</definedName>
    <definedName name="NSSR33">#REF!</definedName>
    <definedName name="NSSR34">#REF!</definedName>
    <definedName name="NSSR35">#REF!</definedName>
    <definedName name="NSSR36">#REF!</definedName>
    <definedName name="NSSR37">#REF!</definedName>
    <definedName name="NSSR38">#REF!</definedName>
    <definedName name="NSSR39">#REF!</definedName>
    <definedName name="NSSR4">#REF!</definedName>
    <definedName name="NSSR40">#REF!</definedName>
    <definedName name="NSSR41">#REF!</definedName>
    <definedName name="NSSR42">#REF!</definedName>
    <definedName name="NSSR43">#REF!</definedName>
    <definedName name="NSSR44">#REF!</definedName>
    <definedName name="NSSR45">#REF!</definedName>
    <definedName name="NSSR46">#REF!</definedName>
    <definedName name="NSSR47">#REF!</definedName>
    <definedName name="NSSR48">#REF!</definedName>
    <definedName name="NSSR49">#REF!</definedName>
    <definedName name="NSSR5">#REF!</definedName>
    <definedName name="NSSR50">#REF!</definedName>
    <definedName name="NSSR51">#REF!</definedName>
    <definedName name="NSSR52">#REF!</definedName>
    <definedName name="NSSR53">#REF!</definedName>
    <definedName name="NSSR54">#REF!</definedName>
    <definedName name="NSSR55">#REF!</definedName>
    <definedName name="NSSR56">#REF!</definedName>
    <definedName name="NSSR57">#REF!</definedName>
    <definedName name="NSSR58">#REF!</definedName>
    <definedName name="NSSR59">#REF!</definedName>
    <definedName name="NSSR6">#REF!</definedName>
    <definedName name="NSSR60">#REF!</definedName>
    <definedName name="NSSR61">#REF!</definedName>
    <definedName name="NSSR62">#REF!</definedName>
    <definedName name="NSSR63">#REF!</definedName>
    <definedName name="NSSR64">#REF!</definedName>
    <definedName name="NSSR65">#REF!</definedName>
    <definedName name="NSSR66">#REF!</definedName>
    <definedName name="NSSR67">#REF!</definedName>
    <definedName name="NSSR68">#REF!</definedName>
    <definedName name="NSSR69">#REF!</definedName>
    <definedName name="NSSR7">#REF!</definedName>
    <definedName name="NSSR70">#REF!</definedName>
    <definedName name="NSSR71">#REF!</definedName>
    <definedName name="NSSR72">#REF!</definedName>
    <definedName name="NSSR73">#REF!</definedName>
    <definedName name="NSSR74">#REF!</definedName>
    <definedName name="NSSR75">#REF!</definedName>
    <definedName name="NSSR76">#REF!</definedName>
    <definedName name="NSSR77">#REF!</definedName>
    <definedName name="NSSR78">#REF!</definedName>
    <definedName name="NSSR79">#REF!</definedName>
    <definedName name="NSSR8">#REF!</definedName>
    <definedName name="NSSR80">#REF!</definedName>
    <definedName name="NSSR81">#REF!</definedName>
    <definedName name="NSSR82">#REF!</definedName>
    <definedName name="NSSR83">#REF!</definedName>
    <definedName name="NSSR84">#REF!</definedName>
    <definedName name="NSSR85">#REF!</definedName>
    <definedName name="NSSR86">#REF!</definedName>
    <definedName name="NSSR87">#REF!</definedName>
    <definedName name="NSSR88">#REF!</definedName>
    <definedName name="NSSR89">#REF!</definedName>
    <definedName name="NSSR9">#REF!</definedName>
    <definedName name="NSSR90">#REF!</definedName>
    <definedName name="NSSR91">#REF!</definedName>
    <definedName name="NSSR92">#REF!</definedName>
    <definedName name="NSSR93">#REF!</definedName>
    <definedName name="NSSR94">#REF!</definedName>
    <definedName name="NSSR95">#REF!</definedName>
    <definedName name="NSSR96">#REF!</definedName>
    <definedName name="NSSR97">#REF!</definedName>
    <definedName name="NSSR98">#REF!</definedName>
    <definedName name="NSSR99">#REF!</definedName>
    <definedName name="Num_Pmt_Per_Year">#REF!</definedName>
    <definedName name="Number_of_Payments">MATCH(0.01,End_Bal,-1)+1</definedName>
    <definedName name="Nx">#REF!</definedName>
    <definedName name="Nx___0">#REF!</definedName>
    <definedName name="Nx___13">#REF!</definedName>
    <definedName name="Ny">#REF!</definedName>
    <definedName name="Ny___0">#REF!</definedName>
    <definedName name="Ny___13">#REF!</definedName>
    <definedName name="offtop1">#REF!</definedName>
    <definedName name="Overall_Summary_Title">#REF!</definedName>
    <definedName name="p">#REF!</definedName>
    <definedName name="p___0">#REF!</definedName>
    <definedName name="p___13">#REF!</definedName>
    <definedName name="pa">#REF!</definedName>
    <definedName name="pa___0">#REF!</definedName>
    <definedName name="pa___13">#REF!</definedName>
    <definedName name="PAN_TILES">#REF!</definedName>
    <definedName name="Pane2">#REF!</definedName>
    <definedName name="Pane2___0">#REF!</definedName>
    <definedName name="Pane2___13">#REF!</definedName>
    <definedName name="Pay_Date">#REF!</definedName>
    <definedName name="Pay_Num">#REF!</definedName>
    <definedName name="Payment_Date">DATE(YEAR(Loan_Start),MONTH(Loan_Start)+Payment_Number,DAY(Loan_Start))</definedName>
    <definedName name="pb">#REF!</definedName>
    <definedName name="pb___0">#REF!</definedName>
    <definedName name="pb___11">#REF!</definedName>
    <definedName name="pb___12">#REF!</definedName>
    <definedName name="PCC">#REF!</definedName>
    <definedName name="pccut">#REF!</definedName>
    <definedName name="per">City&amp;" "&amp;State</definedName>
    <definedName name="pH">#REF!</definedName>
    <definedName name="pH___0">#REF!</definedName>
    <definedName name="pH___13">#REF!</definedName>
    <definedName name="PipeSize">#REF!</definedName>
    <definedName name="PipingDetail">#REF!</definedName>
    <definedName name="Pkg_col">#REF!</definedName>
    <definedName name="pkg_sfg">#REF!</definedName>
    <definedName name="pkg_wip">#REF!</definedName>
    <definedName name="PkgMachine">#REF!</definedName>
    <definedName name="PkgPlan_Dates">#REF!</definedName>
    <definedName name="PkgShifts">#REF!</definedName>
    <definedName name="pl">#REF!</definedName>
    <definedName name="plant1">#REF!</definedName>
    <definedName name="plant2">#REF!</definedName>
    <definedName name="plant3">#REF!</definedName>
    <definedName name="plbeams">#REF!</definedName>
    <definedName name="point1">#REF!</definedName>
    <definedName name="ppp">#REF!</definedName>
    <definedName name="Princ">#REF!</definedName>
    <definedName name="Principal">#REF!</definedName>
    <definedName name="print_area_1">#REF!</definedName>
    <definedName name="Print_Area_MI">#REF!</definedName>
    <definedName name="PRINT_AREA_MI___0">#REF!</definedName>
    <definedName name="Print_Area_Reset">#N/A</definedName>
    <definedName name="Print_Range">#REF!</definedName>
    <definedName name="_xlnm.Print_Titles">#REF!</definedName>
    <definedName name="project">#REF!</definedName>
    <definedName name="ProjectName">"Test"</definedName>
    <definedName name="ProjectName1">"Test"</definedName>
    <definedName name="ProjectName2">"Test"</definedName>
    <definedName name="ProjectName3">"Test"</definedName>
    <definedName name="PS">#REF!</definedName>
    <definedName name="PS___0">#REF!</definedName>
    <definedName name="PS___13">#REF!</definedName>
    <definedName name="PSYCAN_CV_EE">#REF!</definedName>
    <definedName name="Q">#REF!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span">#REF!</definedName>
    <definedName name="qttty" hidden="1">{#N/A,#N/A,TRUE,"Front";#N/A,#N/A,TRUE,"Simple Letter";#N/A,#N/A,TRUE,"Inside";#N/A,#N/A,TRUE,"Contents";#N/A,#N/A,TRUE,"Basis";#N/A,#N/A,TRUE,"Inclusions";#N/A,#N/A,TRUE,"Exclusions";#N/A,#N/A,TRUE,"Areas";#N/A,#N/A,TRUE,"Summary";#N/A,#N/A,TRUE,"Detail"}</definedName>
    <definedName name="QtyInUnits">#REF!</definedName>
    <definedName name="QtyToDeliver">#REF!</definedName>
    <definedName name="R_">#REF!</definedName>
    <definedName name="Raj" hidden="1">{"'Sheet1'!$A$4386:$N$4591"}</definedName>
    <definedName name="Rajan">#REF!</definedName>
    <definedName name="rcwbgl">#REF!</definedName>
    <definedName name="rcwbgl2">#REF!</definedName>
    <definedName name="Re">#REF!</definedName>
    <definedName name="Re___0">#REF!</definedName>
    <definedName name="Re___13">#REF!</definedName>
    <definedName name="Rebar_Qty._for_Bottom_L">#REF!</definedName>
    <definedName name="RECOUT">#N/A</definedName>
    <definedName name="rect_4_415">#REF!</definedName>
    <definedName name="RefDwg">#REF!</definedName>
    <definedName name="rel">#REF!</definedName>
    <definedName name="REMOVE">#N/A</definedName>
    <definedName name="Reqd_qty">#REF!</definedName>
    <definedName name="Rev">#REF!</definedName>
    <definedName name="Revision">#REF!</definedName>
    <definedName name="RFF">#REF!</definedName>
    <definedName name="RFP003A">#REF!</definedName>
    <definedName name="RFP003B">#REF!</definedName>
    <definedName name="RFP003C">#REF!</definedName>
    <definedName name="RFP003D">#REF!</definedName>
    <definedName name="RFP003E">#REF!</definedName>
    <definedName name="RFP003F">#REF!</definedName>
    <definedName name="rig">#REF!</definedName>
    <definedName name="Rl">#REF!</definedName>
    <definedName name="Rl___0">#REF!</definedName>
    <definedName name="Rl___13">#REF!</definedName>
    <definedName name="RMC">#REF!</definedName>
    <definedName name="robot">#REF!</definedName>
    <definedName name="rosid">#REF!</definedName>
    <definedName name="Rs">#REF!</definedName>
    <definedName name="Rs___0">#REF!</definedName>
    <definedName name="Rs___13">#REF!</definedName>
    <definedName name="Rse">#REF!</definedName>
    <definedName name="Rse___0">#REF!</definedName>
    <definedName name="Rse___13">#REF!</definedName>
    <definedName name="RT">#REF!</definedName>
    <definedName name="rty">#REF!</definedName>
    <definedName name="S">#REF!</definedName>
    <definedName name="S0">#REF!</definedName>
    <definedName name="Sa">#REF!</definedName>
    <definedName name="sb">#REF!</definedName>
    <definedName name="SC">#REF!</definedName>
    <definedName name="Sched_Pay">#REF!</definedName>
    <definedName name="Scheduled_Extra_Payments">#REF!</definedName>
    <definedName name="Scheduled_Interest_Rate">#REF!</definedName>
    <definedName name="Scheduled_Monthly_Payment">#REF!</definedName>
    <definedName name="scheduleType">"valve"</definedName>
    <definedName name="schools">#REF!</definedName>
    <definedName name="Sdate">#REF!</definedName>
    <definedName name="se">#REF!</definedName>
    <definedName name="Section_1_Title">#REF!</definedName>
    <definedName name="Section_2_Title">#REF!</definedName>
    <definedName name="Section_3_Title">#REF!</definedName>
    <definedName name="Section_4_Title">#REF!</definedName>
    <definedName name="Section_5_Title">#REF!</definedName>
    <definedName name="Section_6_Title">#REF!</definedName>
    <definedName name="Section_7_Title">#REF!</definedName>
    <definedName name="Section_8_Title">#REF!</definedName>
    <definedName name="sencount" hidden="1">1</definedName>
    <definedName name="Service">#REF!</definedName>
    <definedName name="SF">#REF!</definedName>
    <definedName name="sheet1">#REF!</definedName>
    <definedName name="sheet1___0">#REF!</definedName>
    <definedName name="sheet1___13">#REF!</definedName>
    <definedName name="shiva">#REF!</definedName>
    <definedName name="Short_qty">#REF!</definedName>
    <definedName name="si">#REF!</definedName>
    <definedName name="sigma0.2">#REF!</definedName>
    <definedName name="sigma0_2">#REF!</definedName>
    <definedName name="sigmab">#REF!</definedName>
    <definedName name="sigmah">#REF!</definedName>
    <definedName name="sigmat">#REF!</definedName>
    <definedName name="SiteExpence">#REF!</definedName>
    <definedName name="SITEWORKS">#REF!</definedName>
    <definedName name="Sl_No">#REF!</definedName>
    <definedName name="SQRT__1___0.6___1.0">#REF!</definedName>
    <definedName name="SQRT__1___0_6___1_0">#REF!</definedName>
    <definedName name="SQRT__1___0_6___1_0___0">#REF!</definedName>
    <definedName name="SQRT__1___0_6___1_0___13">#REF!</definedName>
    <definedName name="sss">#REF!</definedName>
    <definedName name="Staircase">#REF!</definedName>
    <definedName name="Staircase2">#REF!</definedName>
    <definedName name="start">#REF!</definedName>
    <definedName name="Start_Date">#REF!</definedName>
    <definedName name="StartRow">6</definedName>
    <definedName name="STP">#REF!</definedName>
    <definedName name="StrID">#REF!</definedName>
    <definedName name="STRUCTURAL">#REF!</definedName>
    <definedName name="structure">#REF!</definedName>
    <definedName name="Subject">#REF!</definedName>
    <definedName name="sum6C">#REF!</definedName>
    <definedName name="summary">#REF!</definedName>
    <definedName name="SURYA">#REF!</definedName>
    <definedName name="SW_COMP">IF(How_many_floors&gt;0,1,0)</definedName>
    <definedName name="SystemName">#REF!</definedName>
    <definedName name="T">#REF!</definedName>
    <definedName name="t___0">#REF!</definedName>
    <definedName name="t___13">#REF!</definedName>
    <definedName name="T0">#REF!</definedName>
    <definedName name="Table">#REF!</definedName>
    <definedName name="TABLE2">#REF!</definedName>
    <definedName name="TableRange">#REF!</definedName>
    <definedName name="TaxTV">10%</definedName>
    <definedName name="TaxXL">5%</definedName>
    <definedName name="tcy">#REF!</definedName>
    <definedName name="temp1" hidden="1">{#N/A,#N/A,TRUE,"Front";#N/A,#N/A,TRUE,"Simple Letter";#N/A,#N/A,TRUE,"Inside";#N/A,#N/A,TRUE,"Contents";#N/A,#N/A,TRUE,"Basis";#N/A,#N/A,TRUE,"Inclusions";#N/A,#N/A,TRUE,"Exclusions";#N/A,#N/A,TRUE,"Areas";#N/A,#N/A,TRUE,"Summary";#N/A,#N/A,TRUE,"Detail"}</definedName>
    <definedName name="temporary">City&amp;" "&amp;State</definedName>
    <definedName name="TEs">#REF!</definedName>
    <definedName name="TEs___0">#REF!</definedName>
    <definedName name="TEs___13">#REF!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t">#REF!</definedName>
    <definedName name="TEt___0">#REF!</definedName>
    <definedName name="TEt___13">#REF!</definedName>
    <definedName name="TF">#REF!</definedName>
    <definedName name="TITLE">#REF!</definedName>
    <definedName name="Title1">#REF!</definedName>
    <definedName name="Title2">#REF!</definedName>
    <definedName name="tol">#REF!</definedName>
    <definedName name="topl">#REF!</definedName>
    <definedName name="topn">#REF!</definedName>
    <definedName name="Total_Interest">#REF!</definedName>
    <definedName name="Total_Pay">#REF!</definedName>
    <definedName name="TPL_PS_DATES">#REF!</definedName>
    <definedName name="tS">#REF!</definedName>
    <definedName name="tS___0">#REF!</definedName>
    <definedName name="tS___13">#REF!</definedName>
    <definedName name="TUES1">#REF!</definedName>
    <definedName name="Type1">#REF!</definedName>
    <definedName name="Type2">#REF!</definedName>
    <definedName name="Type3">#REF!</definedName>
    <definedName name="tyty">#REF!</definedName>
    <definedName name="uniqueIDs">#REF!</definedName>
    <definedName name="UNITS">#REF!</definedName>
    <definedName name="usd">#REF!</definedName>
    <definedName name="Use_Alternates">#REF!</definedName>
    <definedName name="UserName">"Subrata"</definedName>
    <definedName name="uuuu">#REF!</definedName>
    <definedName name="v">#REF!</definedName>
    <definedName name="va">#REF!</definedName>
    <definedName name="va___0">#REF!</definedName>
    <definedName name="va___13">#REF!</definedName>
    <definedName name="Value_Col">#REF!</definedName>
    <definedName name="Values_Entered">IF(How_many_floors&gt;0,1,0)</definedName>
    <definedName name="valve2">#REF!</definedName>
    <definedName name="valve3">#REF!</definedName>
    <definedName name="ValveCfg">#REF!</definedName>
    <definedName name="ValveCloseoff">#REF!</definedName>
    <definedName name="ValveCode">#REF!</definedName>
    <definedName name="ValveConn">#REF!</definedName>
    <definedName name="ValveCv">#REF!</definedName>
    <definedName name="ValveFlow">#REF!</definedName>
    <definedName name="ValveFP">#REF!</definedName>
    <definedName name="ValveQty">#REF!</definedName>
    <definedName name="valves">#REF!</definedName>
    <definedName name="ValveSize">#REF!</definedName>
    <definedName name="VANDEMATARAM">#REF!</definedName>
    <definedName name="vat">City&amp;" "&amp;State</definedName>
    <definedName name="VB">#REF!</definedName>
    <definedName name="VD">#REF!</definedName>
    <definedName name="Vend">#REF!</definedName>
    <definedName name="Version">3</definedName>
    <definedName name="Vf">#REF!</definedName>
    <definedName name="VIVEKANANDA">#REF!</definedName>
    <definedName name="Vsigma">#REF!</definedName>
    <definedName name="vvv">#REF!</definedName>
    <definedName name="Vz">#REF!</definedName>
    <definedName name="W">#REF!</definedName>
    <definedName name="W.S._No.">#REF!</definedName>
    <definedName name="Waiting">"Picture 1"</definedName>
    <definedName name="wid">#REF!</definedName>
    <definedName name="WLP">#REF!</definedName>
    <definedName name="work">#REF!</definedName>
    <definedName name="WP">#REF!</definedName>
    <definedName name="wrn.Full._.Report." hidden="1">{#N/A,#N/A,TRUE,"Front";#N/A,#N/A,TRUE,"Simple Letter";#N/A,#N/A,TRUE,"Inside";#N/A,#N/A,TRUE,"Contents";#N/A,#N/A,TRUE,"Basis";#N/A,#N/A,TRUE,"Inclusions";#N/A,#N/A,TRUE,"Exclusions";#N/A,#N/A,TRUE,"Areas";#N/A,#N/A,TRUE,"Summary";#N/A,#N/A,TRUE,"Detail"}</definedName>
    <definedName name="x">#REF!</definedName>
    <definedName name="X980210_payment_printing_List">#NAME?</definedName>
    <definedName name="Xl">#REF!</definedName>
    <definedName name="Xl___0">#REF!</definedName>
    <definedName name="Xl___13">#REF!</definedName>
    <definedName name="Y">#REF!</definedName>
    <definedName name="yty">#REF!</definedName>
    <definedName name="z">#REF!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EM_REQT">#REF!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Y">#REF!</definedName>
    <definedName name="ZY___0">#REF!</definedName>
    <definedName name="ZY___13">#REF!</definedName>
    <definedName name="zz">#REF!</definedName>
    <definedName name="zzz">#REF!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9" i="8" l="1"/>
  <c r="F64" i="8"/>
  <c r="C45" i="8" l="1"/>
  <c r="C55" i="8" l="1"/>
  <c r="C53" i="8"/>
  <c r="C35" i="8" l="1"/>
  <c r="C32" i="1" l="1"/>
  <c r="G829" i="1" l="1"/>
  <c r="G986" i="1"/>
  <c r="G985" i="1"/>
  <c r="G984" i="1"/>
  <c r="G983" i="1"/>
  <c r="G982"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D850" i="1"/>
  <c r="D819" i="1"/>
  <c r="G805" i="1"/>
  <c r="G80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7" i="1"/>
  <c r="G746" i="1"/>
  <c r="G719" i="1"/>
  <c r="G718" i="1"/>
  <c r="G717" i="1"/>
  <c r="G735" i="1"/>
  <c r="G734" i="1"/>
  <c r="G733" i="1"/>
  <c r="G732" i="1"/>
  <c r="G731" i="1"/>
  <c r="G730" i="1"/>
  <c r="G729" i="1"/>
  <c r="G728" i="1"/>
  <c r="G727" i="1"/>
  <c r="G726" i="1"/>
  <c r="G716" i="1"/>
  <c r="G715" i="1"/>
  <c r="G714" i="1"/>
  <c r="G713" i="1"/>
  <c r="G712" i="1"/>
  <c r="G711" i="1"/>
  <c r="G710" i="1"/>
  <c r="G709" i="1"/>
  <c r="G708" i="1"/>
  <c r="G707" i="1"/>
  <c r="G706" i="1"/>
  <c r="G705" i="1"/>
  <c r="G704" i="1"/>
  <c r="G703" i="1"/>
  <c r="G702" i="1"/>
  <c r="G701" i="1"/>
  <c r="G700" i="1"/>
  <c r="G699" i="1"/>
  <c r="G698" i="1"/>
  <c r="G697" i="1"/>
  <c r="G696" i="1"/>
  <c r="G695" i="1"/>
  <c r="G694" i="1"/>
  <c r="G675" i="1"/>
  <c r="G676" i="1"/>
  <c r="G677" i="1"/>
  <c r="G678" i="1"/>
  <c r="G679" i="1"/>
  <c r="G680" i="1"/>
  <c r="G681" i="1"/>
  <c r="G682" i="1"/>
  <c r="G683" i="1"/>
  <c r="G688" i="1"/>
  <c r="G687" i="1"/>
  <c r="G686" i="1"/>
  <c r="G685" i="1"/>
  <c r="G684" i="1"/>
  <c r="G673" i="1"/>
  <c r="G671" i="1"/>
  <c r="G669" i="1"/>
  <c r="G666" i="1"/>
  <c r="G662" i="1"/>
  <c r="G660" i="1"/>
  <c r="D351" i="1"/>
  <c r="D361" i="1" s="1"/>
  <c r="D352" i="1"/>
  <c r="D362" i="1" s="1"/>
  <c r="D353" i="1"/>
  <c r="D363" i="1" s="1"/>
  <c r="D354" i="1"/>
  <c r="D364" i="1" s="1"/>
  <c r="D355" i="1"/>
  <c r="D365" i="1" s="1"/>
  <c r="D356" i="1"/>
  <c r="D366" i="1" s="1"/>
  <c r="D357" i="1"/>
  <c r="D367" i="1" s="1"/>
  <c r="D350" i="1"/>
  <c r="D360" i="1" s="1"/>
  <c r="C351" i="1"/>
  <c r="C361" i="1" s="1"/>
  <c r="C352" i="1"/>
  <c r="C362" i="1" s="1"/>
  <c r="C353" i="1"/>
  <c r="C363" i="1" s="1"/>
  <c r="C354" i="1"/>
  <c r="C355" i="1"/>
  <c r="C365" i="1" s="1"/>
  <c r="C356" i="1"/>
  <c r="C366" i="1" s="1"/>
  <c r="C357" i="1"/>
  <c r="C367" i="1" s="1"/>
  <c r="C350" i="1"/>
  <c r="C360" i="1" s="1"/>
  <c r="B351" i="1"/>
  <c r="B361" i="1" s="1"/>
  <c r="B352" i="1"/>
  <c r="B362" i="1" s="1"/>
  <c r="B353" i="1"/>
  <c r="B363" i="1" s="1"/>
  <c r="B354" i="1"/>
  <c r="B364" i="1" s="1"/>
  <c r="B355" i="1"/>
  <c r="B365" i="1" s="1"/>
  <c r="B356" i="1"/>
  <c r="B366" i="1" s="1"/>
  <c r="B357" i="1"/>
  <c r="B367" i="1" s="1"/>
  <c r="B350" i="1"/>
  <c r="B360" i="1" s="1"/>
  <c r="C323" i="1"/>
  <c r="C324" i="1"/>
  <c r="C325" i="1"/>
  <c r="C326" i="1"/>
  <c r="C327" i="1"/>
  <c r="C328" i="1"/>
  <c r="C329" i="1"/>
  <c r="C330" i="1"/>
  <c r="C331" i="1"/>
  <c r="C332" i="1"/>
  <c r="C333" i="1"/>
  <c r="C322" i="1"/>
  <c r="D309" i="1"/>
  <c r="D323" i="1" s="1"/>
  <c r="D310" i="1"/>
  <c r="D324" i="1" s="1"/>
  <c r="D311" i="1"/>
  <c r="G311" i="1" s="1"/>
  <c r="D312" i="1"/>
  <c r="D326" i="1" s="1"/>
  <c r="D313" i="1"/>
  <c r="G313" i="1" s="1"/>
  <c r="D314" i="1"/>
  <c r="G314" i="1" s="1"/>
  <c r="D315" i="1"/>
  <c r="D329" i="1" s="1"/>
  <c r="D316" i="1"/>
  <c r="G316" i="1" s="1"/>
  <c r="D317" i="1"/>
  <c r="G317" i="1" s="1"/>
  <c r="D318" i="1"/>
  <c r="D332" i="1" s="1"/>
  <c r="D319" i="1"/>
  <c r="G319" i="1" s="1"/>
  <c r="D308" i="1"/>
  <c r="G308" i="1" s="1"/>
  <c r="G617" i="1"/>
  <c r="D325" i="1" l="1"/>
  <c r="G325" i="1" s="1"/>
  <c r="G362" i="1"/>
  <c r="G363" i="1"/>
  <c r="G352" i="1"/>
  <c r="G360" i="1"/>
  <c r="G355" i="1"/>
  <c r="G354" i="1"/>
  <c r="G365" i="1"/>
  <c r="G329" i="1"/>
  <c r="G323" i="1"/>
  <c r="D331" i="1"/>
  <c r="G331" i="1" s="1"/>
  <c r="G350" i="1"/>
  <c r="C364" i="1"/>
  <c r="G364" i="1" s="1"/>
  <c r="G366" i="1"/>
  <c r="G367" i="1"/>
  <c r="G361" i="1"/>
  <c r="G310" i="1"/>
  <c r="G324" i="1"/>
  <c r="D333" i="1"/>
  <c r="G333" i="1" s="1"/>
  <c r="D330" i="1"/>
  <c r="G330" i="1" s="1"/>
  <c r="D327" i="1"/>
  <c r="G327" i="1" s="1"/>
  <c r="G356" i="1"/>
  <c r="G318" i="1"/>
  <c r="G312" i="1"/>
  <c r="G357" i="1"/>
  <c r="G351" i="1"/>
  <c r="D322" i="1"/>
  <c r="G322" i="1" s="1"/>
  <c r="D328" i="1"/>
  <c r="G328" i="1" s="1"/>
  <c r="G332" i="1"/>
  <c r="G326" i="1"/>
  <c r="G353" i="1"/>
  <c r="G315" i="1"/>
  <c r="G309" i="1"/>
  <c r="D788" i="1" l="1"/>
  <c r="G994" i="1" s="1"/>
  <c r="C32" i="8"/>
  <c r="G560" i="1"/>
  <c r="G492" i="1"/>
  <c r="G493" i="1"/>
  <c r="G494" i="1"/>
  <c r="G495" i="1"/>
  <c r="G496" i="1"/>
  <c r="G497" i="1"/>
  <c r="G498" i="1"/>
  <c r="G491" i="1"/>
  <c r="G445" i="1"/>
  <c r="G444" i="1"/>
  <c r="G443" i="1"/>
  <c r="G442" i="1"/>
  <c r="G441" i="1"/>
  <c r="G440" i="1"/>
  <c r="G439" i="1"/>
  <c r="G438" i="1"/>
  <c r="G435" i="1"/>
  <c r="G436" i="1"/>
  <c r="G437" i="1"/>
  <c r="G434" i="1"/>
  <c r="C31" i="8"/>
  <c r="G446" i="1" l="1"/>
  <c r="G499" i="1"/>
  <c r="G285" i="1"/>
  <c r="C27" i="8" s="1"/>
  <c r="G374" i="1" l="1"/>
  <c r="G19" i="1" l="1"/>
  <c r="G11" i="1"/>
  <c r="G642" i="1" l="1"/>
  <c r="G633" i="1"/>
  <c r="G634" i="1"/>
  <c r="G635" i="1"/>
  <c r="G638" i="1"/>
  <c r="G632" i="1"/>
  <c r="G618" i="1"/>
  <c r="G619" i="1"/>
  <c r="G620" i="1"/>
  <c r="G621" i="1"/>
  <c r="G622" i="1"/>
  <c r="G623" i="1"/>
  <c r="G624"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580" i="1"/>
  <c r="G561" i="1"/>
  <c r="G562" i="1"/>
  <c r="G563" i="1"/>
  <c r="G564" i="1"/>
  <c r="G565" i="1"/>
  <c r="G566" i="1"/>
  <c r="G567" i="1"/>
  <c r="G568" i="1"/>
  <c r="G569" i="1"/>
  <c r="G570" i="1"/>
  <c r="G571" i="1"/>
  <c r="G294" i="1"/>
  <c r="C28" i="8" s="1"/>
  <c r="G297" i="1"/>
  <c r="G298" i="1"/>
  <c r="G299" i="1"/>
  <c r="G300" i="1"/>
  <c r="G301" i="1"/>
  <c r="G302" i="1"/>
  <c r="G303" i="1"/>
  <c r="G304" i="1"/>
  <c r="G336" i="1"/>
  <c r="G337" i="1"/>
  <c r="G341" i="1"/>
  <c r="G342" i="1"/>
  <c r="G343" i="1"/>
  <c r="G344" i="1"/>
  <c r="G345" i="1"/>
  <c r="G346" i="1"/>
  <c r="G370" i="1"/>
  <c r="G371" i="1"/>
  <c r="G372" i="1"/>
  <c r="G290" i="1"/>
  <c r="G291" i="1"/>
  <c r="G292" i="1"/>
  <c r="G293" i="1"/>
  <c r="G289" i="1"/>
  <c r="D373" i="1"/>
  <c r="G373" i="1" s="1"/>
  <c r="G267" i="1"/>
  <c r="G266" i="1"/>
  <c r="G265" i="1"/>
  <c r="G234" i="1"/>
  <c r="G262" i="1"/>
  <c r="G261" i="1"/>
  <c r="G260" i="1"/>
  <c r="G259" i="1"/>
  <c r="G258" i="1"/>
  <c r="G255" i="1"/>
  <c r="G254" i="1"/>
  <c r="G253" i="1"/>
  <c r="G252" i="1"/>
  <c r="G251" i="1"/>
  <c r="G250" i="1"/>
  <c r="G249" i="1"/>
  <c r="G248" i="1"/>
  <c r="G247" i="1"/>
  <c r="G246" i="1"/>
  <c r="G243" i="1"/>
  <c r="G242" i="1"/>
  <c r="G241" i="1"/>
  <c r="G240" i="1"/>
  <c r="G239" i="1"/>
  <c r="G238" i="1"/>
  <c r="G237" i="1"/>
  <c r="G236" i="1"/>
  <c r="G235" i="1"/>
  <c r="C30" i="8" l="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23" i="1"/>
  <c r="G522" i="1"/>
  <c r="D637" i="1"/>
  <c r="G637" i="1" s="1"/>
  <c r="D636" i="1"/>
  <c r="G636" i="1" s="1"/>
  <c r="D613" i="1"/>
  <c r="G613" i="1" s="1"/>
  <c r="G516" i="1"/>
  <c r="G512" i="1"/>
  <c r="D511" i="1"/>
  <c r="G511" i="1" s="1"/>
  <c r="D510" i="1"/>
  <c r="G510" i="1" s="1"/>
  <c r="G509" i="1"/>
  <c r="G508" i="1"/>
  <c r="G507" i="1"/>
  <c r="G506" i="1"/>
  <c r="D487" i="1"/>
  <c r="G487" i="1" s="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81" i="1"/>
  <c r="G382" i="1"/>
  <c r="G386" i="1"/>
  <c r="G387" i="1"/>
  <c r="G388" i="1"/>
  <c r="G389" i="1"/>
  <c r="G390" i="1"/>
  <c r="G391" i="1"/>
  <c r="G384" i="1"/>
  <c r="G385" i="1"/>
  <c r="G383" i="1"/>
  <c r="G430" i="1" l="1"/>
  <c r="G572" i="1"/>
  <c r="G556" i="1"/>
  <c r="G513" i="1"/>
  <c r="G517" i="1" s="1"/>
  <c r="G518" i="1" s="1"/>
  <c r="G625" i="1"/>
  <c r="G614" i="1"/>
  <c r="G639" i="1"/>
  <c r="G643" i="1" s="1"/>
  <c r="G644" i="1" s="1"/>
  <c r="G488" i="1"/>
  <c r="G392" i="1"/>
  <c r="G393" i="1" s="1"/>
  <c r="G989" i="1" l="1"/>
  <c r="G990" i="1" s="1"/>
  <c r="G448" i="1"/>
  <c r="G449" i="1" s="1"/>
  <c r="G500" i="1"/>
  <c r="G626" i="1"/>
  <c r="G627" i="1" s="1"/>
  <c r="G574" i="1"/>
  <c r="G575" i="1" s="1"/>
  <c r="G280" i="1"/>
  <c r="G281" i="1"/>
  <c r="G282" i="1"/>
  <c r="G279" i="1"/>
  <c r="G271" i="1"/>
  <c r="G272" i="1"/>
  <c r="G273" i="1"/>
  <c r="G274" i="1"/>
  <c r="G275" i="1"/>
  <c r="G276" i="1"/>
  <c r="G270" i="1"/>
  <c r="C231" i="1"/>
  <c r="D231" i="1"/>
  <c r="E231" i="1"/>
  <c r="F231" i="1"/>
  <c r="G225" i="1"/>
  <c r="G226" i="1"/>
  <c r="G227" i="1"/>
  <c r="G228" i="1"/>
  <c r="B209" i="1"/>
  <c r="G209" i="1"/>
  <c r="G210" i="1"/>
  <c r="G211" i="1"/>
  <c r="G212" i="1"/>
  <c r="G213" i="1"/>
  <c r="G214" i="1"/>
  <c r="G215" i="1"/>
  <c r="G216" i="1"/>
  <c r="G217" i="1"/>
  <c r="G220" i="1"/>
  <c r="G221" i="1"/>
  <c r="G222" i="1"/>
  <c r="G223" i="1"/>
  <c r="G224" i="1"/>
  <c r="G36" i="1"/>
  <c r="G37" i="1"/>
  <c r="D201" i="1"/>
  <c r="G201" i="1" s="1"/>
  <c r="G199" i="1"/>
  <c r="G198" i="1"/>
  <c r="G197" i="1"/>
  <c r="G196" i="1"/>
  <c r="G184" i="1"/>
  <c r="G183" i="1"/>
  <c r="G182" i="1"/>
  <c r="G181" i="1"/>
  <c r="G179" i="1"/>
  <c r="G178" i="1"/>
  <c r="G177" i="1"/>
  <c r="G176" i="1"/>
  <c r="G175" i="1"/>
  <c r="G166" i="1"/>
  <c r="G165" i="1"/>
  <c r="G164" i="1"/>
  <c r="G163" i="1"/>
  <c r="G162" i="1"/>
  <c r="G161" i="1"/>
  <c r="G160" i="1"/>
  <c r="G159" i="1"/>
  <c r="G158" i="1"/>
  <c r="G155" i="1"/>
  <c r="G154" i="1"/>
  <c r="G153" i="1"/>
  <c r="G152" i="1"/>
  <c r="G151" i="1"/>
  <c r="G150" i="1"/>
  <c r="G149" i="1"/>
  <c r="G148" i="1"/>
  <c r="G147" i="1"/>
  <c r="G146" i="1"/>
  <c r="G101" i="1"/>
  <c r="G102" i="1"/>
  <c r="G103" i="1"/>
  <c r="G104" i="1"/>
  <c r="G105" i="1"/>
  <c r="G106" i="1"/>
  <c r="G107" i="1"/>
  <c r="G108" i="1"/>
  <c r="G109" i="1"/>
  <c r="G100" i="1"/>
  <c r="B87" i="1"/>
  <c r="G127" i="1"/>
  <c r="G126" i="1"/>
  <c r="G125" i="1"/>
  <c r="G124" i="1"/>
  <c r="G122" i="1"/>
  <c r="G121" i="1"/>
  <c r="G120" i="1"/>
  <c r="G119" i="1"/>
  <c r="G114" i="1"/>
  <c r="G113" i="1"/>
  <c r="G112" i="1"/>
  <c r="G90" i="1"/>
  <c r="G91" i="1"/>
  <c r="G92" i="1"/>
  <c r="G93" i="1"/>
  <c r="G94" i="1"/>
  <c r="G95" i="1"/>
  <c r="G96" i="1"/>
  <c r="G97" i="1"/>
  <c r="G75" i="1"/>
  <c r="G74" i="1"/>
  <c r="G73" i="1"/>
  <c r="G72" i="1"/>
  <c r="G71" i="1"/>
  <c r="G24" i="1"/>
  <c r="G23" i="1"/>
  <c r="G22" i="1"/>
  <c r="C12" i="8" l="1"/>
  <c r="G501" i="1"/>
  <c r="C38" i="8" s="1"/>
  <c r="C26" i="8"/>
  <c r="C29" i="8"/>
  <c r="C83" i="1"/>
  <c r="C84" i="1"/>
  <c r="G62" i="1" l="1"/>
  <c r="G60" i="1"/>
  <c r="G16" i="1"/>
  <c r="G15" i="1"/>
  <c r="G14" i="1"/>
  <c r="G61" i="1" l="1"/>
  <c r="G63" i="1"/>
  <c r="G118" i="1" l="1"/>
  <c r="G649" i="1" l="1"/>
  <c r="G651" i="1" s="1"/>
  <c r="G652" i="1" s="1"/>
  <c r="G167" i="1" l="1"/>
  <c r="B231" i="1" l="1"/>
  <c r="G157" i="1"/>
  <c r="G231" i="1" l="1"/>
  <c r="G375" i="1" l="1"/>
  <c r="G376" i="1" s="1"/>
  <c r="G193" i="1"/>
  <c r="G192" i="1"/>
  <c r="G191" i="1"/>
  <c r="G195" i="1"/>
  <c r="G187" i="1"/>
  <c r="G186" i="1"/>
  <c r="G185" i="1"/>
  <c r="G145" i="1"/>
  <c r="G144" i="1"/>
  <c r="G143" i="1"/>
  <c r="G200" i="1"/>
  <c r="G174" i="1"/>
  <c r="G173" i="1"/>
  <c r="G172" i="1"/>
  <c r="G44" i="1"/>
  <c r="E50" i="1"/>
  <c r="G50" i="1" s="1"/>
  <c r="G128" i="1"/>
  <c r="C86" i="1" s="1"/>
  <c r="G116" i="1"/>
  <c r="G117" i="1"/>
  <c r="G68" i="1"/>
  <c r="C138" i="1" l="1"/>
  <c r="C137" i="1"/>
  <c r="C85" i="1"/>
  <c r="G131" i="1"/>
  <c r="C87" i="1" s="1"/>
  <c r="G45" i="1"/>
  <c r="G46" i="1" s="1"/>
  <c r="G51" i="1"/>
  <c r="G52" i="1" s="1"/>
  <c r="C13" i="8" s="1"/>
  <c r="G58" i="1"/>
  <c r="G13" i="1"/>
  <c r="G17" i="1"/>
  <c r="G12" i="1"/>
  <c r="G18" i="1"/>
  <c r="G59" i="1"/>
  <c r="G89" i="1"/>
  <c r="G64" i="1"/>
  <c r="G65" i="1"/>
  <c r="G66" i="1"/>
  <c r="G786" i="1"/>
  <c r="G785" i="1"/>
  <c r="G784" i="1"/>
  <c r="G819" i="1"/>
  <c r="G820" i="1"/>
  <c r="G815" i="1"/>
  <c r="G814" i="1"/>
  <c r="G816" i="1"/>
  <c r="G813" i="1"/>
  <c r="G812" i="1"/>
  <c r="G811" i="1"/>
  <c r="G810" i="1"/>
  <c r="G801" i="1"/>
  <c r="G749" i="1"/>
  <c r="G740" i="1"/>
  <c r="G804" i="1"/>
  <c r="G798" i="1"/>
  <c r="G693" i="1"/>
  <c r="G663" i="1"/>
  <c r="G795" i="1"/>
  <c r="G850" i="1"/>
  <c r="G849" i="1"/>
  <c r="G848" i="1"/>
  <c r="G854" i="1"/>
  <c r="G844" i="1"/>
  <c r="G835" i="1"/>
  <c r="G836" i="1"/>
  <c r="G837" i="1"/>
  <c r="G838" i="1"/>
  <c r="G839" i="1"/>
  <c r="G840" i="1"/>
  <c r="G841" i="1"/>
  <c r="G842" i="1"/>
  <c r="G843" i="1"/>
  <c r="G845" i="1"/>
  <c r="G834" i="1"/>
  <c r="G833" i="1"/>
  <c r="G832" i="1"/>
  <c r="G831" i="1"/>
  <c r="G830" i="1"/>
  <c r="G827" i="1"/>
  <c r="G828" i="1"/>
  <c r="G826" i="1"/>
  <c r="G796" i="1"/>
  <c r="G797" i="1"/>
  <c r="G799" i="1"/>
  <c r="G800" i="1"/>
  <c r="G133" i="1" l="1"/>
  <c r="G203" i="1"/>
  <c r="G204" i="1" s="1"/>
  <c r="C82" i="1"/>
  <c r="G26" i="1"/>
  <c r="G27" i="1" s="1"/>
  <c r="G77" i="1"/>
  <c r="G78" i="1" s="1"/>
  <c r="C17" i="8" s="1"/>
  <c r="C33" i="1"/>
  <c r="G1006" i="1"/>
  <c r="G856" i="1"/>
  <c r="C23" i="8" l="1"/>
  <c r="G134" i="1"/>
  <c r="C21" i="8" s="1"/>
  <c r="C10" i="8"/>
  <c r="C30" i="1"/>
  <c r="G788" i="1"/>
  <c r="C49" i="8" s="1"/>
  <c r="G857" i="1"/>
  <c r="G993" i="1"/>
  <c r="G996" i="1" l="1"/>
  <c r="G997" i="1" s="1"/>
  <c r="C63" i="8" s="1"/>
  <c r="C35" i="1"/>
  <c r="G781" i="1"/>
  <c r="G780" i="1"/>
  <c r="G779" i="1"/>
  <c r="G778" i="1"/>
  <c r="G777" i="1"/>
  <c r="G748" i="1"/>
  <c r="G745" i="1"/>
  <c r="G744" i="1"/>
  <c r="G743" i="1"/>
  <c r="G742" i="1"/>
  <c r="G741" i="1"/>
  <c r="G739" i="1"/>
  <c r="G738" i="1"/>
  <c r="G737" i="1"/>
  <c r="G736" i="1"/>
  <c r="G725" i="1"/>
  <c r="G724" i="1"/>
  <c r="G692" i="1"/>
  <c r="G691" i="1"/>
  <c r="G690" i="1"/>
  <c r="G689" i="1"/>
  <c r="G674" i="1"/>
  <c r="G672" i="1"/>
  <c r="G670" i="1"/>
  <c r="G668" i="1"/>
  <c r="G667" i="1"/>
  <c r="G665" i="1"/>
  <c r="G664" i="1"/>
  <c r="G661" i="1"/>
  <c r="G659" i="1"/>
  <c r="G802" i="1"/>
  <c r="G803" i="1"/>
  <c r="G822" i="1" l="1"/>
  <c r="G823" i="1" s="1"/>
  <c r="G35" i="1"/>
  <c r="G38" i="1" s="1"/>
  <c r="G39" i="1" s="1"/>
  <c r="C11" i="8"/>
  <c r="G790" i="1"/>
  <c r="G791" i="1" s="1"/>
  <c r="G1000" i="1" l="1"/>
  <c r="G1007" i="1" l="1"/>
  <c r="G1008" i="1" s="1"/>
  <c r="G1009" i="1" s="1"/>
  <c r="C59" i="8" s="1"/>
  <c r="G1001" i="1"/>
  <c r="G1002" i="1" s="1"/>
  <c r="C61" i="8" s="1"/>
  <c r="C37" i="8"/>
</calcChain>
</file>

<file path=xl/sharedStrings.xml><?xml version="1.0" encoding="utf-8"?>
<sst xmlns="http://schemas.openxmlformats.org/spreadsheetml/2006/main" count="1019" uniqueCount="383">
  <si>
    <t>Sr.No</t>
  </si>
  <si>
    <t xml:space="preserve">Item Description </t>
  </si>
  <si>
    <t>Nos</t>
  </si>
  <si>
    <t xml:space="preserve">Length </t>
  </si>
  <si>
    <t xml:space="preserve">Breadth </t>
  </si>
  <si>
    <t xml:space="preserve">Depth/Height </t>
  </si>
  <si>
    <t xml:space="preserve">Total </t>
  </si>
  <si>
    <t xml:space="preserve">Unit </t>
  </si>
  <si>
    <t>Unit</t>
  </si>
  <si>
    <t xml:space="preserve">FF </t>
  </si>
  <si>
    <t xml:space="preserve">GF </t>
  </si>
  <si>
    <t>FF</t>
  </si>
  <si>
    <t>SF</t>
  </si>
  <si>
    <t>GF</t>
  </si>
  <si>
    <t xml:space="preserve">Deduction Door </t>
  </si>
  <si>
    <t xml:space="preserve">Terrace </t>
  </si>
  <si>
    <t xml:space="preserve">Parapet Wall </t>
  </si>
  <si>
    <t xml:space="preserve">Double Coat Mala Plaster </t>
  </si>
  <si>
    <t xml:space="preserve">Single Coat Mala Plaster </t>
  </si>
  <si>
    <t>Sand Face Plaster</t>
  </si>
  <si>
    <t xml:space="preserve">TOTAL </t>
  </si>
  <si>
    <t>CUM</t>
  </si>
  <si>
    <t xml:space="preserve">SAY </t>
  </si>
  <si>
    <t>PL</t>
  </si>
  <si>
    <t xml:space="preserve">Plaster Work </t>
  </si>
  <si>
    <t xml:space="preserve">SQM </t>
  </si>
  <si>
    <t xml:space="preserve">Ceiling Plaster </t>
  </si>
  <si>
    <t xml:space="preserve">Paint </t>
  </si>
  <si>
    <t>Bottom of chajja</t>
  </si>
  <si>
    <t xml:space="preserve">Anti- Fungal Paint </t>
  </si>
  <si>
    <t xml:space="preserve">Emulsion - Paint </t>
  </si>
  <si>
    <t xml:space="preserve">Paint  Above Dedo tiles </t>
  </si>
  <si>
    <t xml:space="preserve">SAME QTY OF Double coat Plaster </t>
  </si>
  <si>
    <t xml:space="preserve">SAME QTY OF sand face Plaster </t>
  </si>
  <si>
    <t>Over Chajja</t>
  </si>
  <si>
    <t xml:space="preserve">WPR </t>
  </si>
  <si>
    <t xml:space="preserve">Water Proofing </t>
  </si>
  <si>
    <t xml:space="preserve">KG </t>
  </si>
  <si>
    <t xml:space="preserve">Ceiling plaster </t>
  </si>
  <si>
    <t xml:space="preserve"> As Per M.R</t>
  </si>
  <si>
    <t>Rate</t>
  </si>
  <si>
    <t>Amount</t>
  </si>
  <si>
    <t xml:space="preserve">CUM </t>
  </si>
  <si>
    <t>EXC</t>
  </si>
  <si>
    <t xml:space="preserve">Excavation </t>
  </si>
  <si>
    <t xml:space="preserve">Excavation for footing </t>
  </si>
  <si>
    <t>F1</t>
  </si>
  <si>
    <t>F2</t>
  </si>
  <si>
    <t>F3</t>
  </si>
  <si>
    <t>F4</t>
  </si>
  <si>
    <t>F5</t>
  </si>
  <si>
    <t>F6</t>
  </si>
  <si>
    <t xml:space="preserve">Plinth Beam </t>
  </si>
  <si>
    <t>PCC</t>
  </si>
  <si>
    <t>Concrete For Footing</t>
  </si>
  <si>
    <t>CON</t>
  </si>
  <si>
    <t>Concrete M25</t>
  </si>
  <si>
    <t xml:space="preserve">Concrete M 25 Below Plinth </t>
  </si>
  <si>
    <t xml:space="preserve">Anti Termite </t>
  </si>
  <si>
    <t>(20 times greater then the area)</t>
  </si>
  <si>
    <t xml:space="preserve">Total Excavation </t>
  </si>
  <si>
    <t xml:space="preserve">Total Concrete below Plinth </t>
  </si>
  <si>
    <t xml:space="preserve">Footing </t>
  </si>
  <si>
    <t xml:space="preserve">Footing / plinth beam/ padestral </t>
  </si>
  <si>
    <t xml:space="preserve">Soil Back Filling from available at site </t>
  </si>
  <si>
    <t>Filling With Soil from Out side</t>
  </si>
  <si>
    <t>Provision Qty is considred (If required)</t>
  </si>
  <si>
    <t xml:space="preserve">Beam </t>
  </si>
  <si>
    <t xml:space="preserve">Slab </t>
  </si>
  <si>
    <t xml:space="preserve">Concrete M 25 Above plinth </t>
  </si>
  <si>
    <t>Column</t>
  </si>
  <si>
    <t>FW</t>
  </si>
  <si>
    <t xml:space="preserve">FormWork </t>
  </si>
  <si>
    <t xml:space="preserve">For Foundation and Footing  </t>
  </si>
  <si>
    <t xml:space="preserve">Form Work For PCC of footing </t>
  </si>
  <si>
    <t>RF</t>
  </si>
  <si>
    <t xml:space="preserve">Reinforcement </t>
  </si>
  <si>
    <t xml:space="preserve"> Beam </t>
  </si>
  <si>
    <t>PCC (1:3:6)</t>
  </si>
  <si>
    <t>KG</t>
  </si>
  <si>
    <t xml:space="preserve">All kind of soil </t>
  </si>
  <si>
    <t>SQM</t>
  </si>
  <si>
    <t xml:space="preserve">Providing and laying in position cement concrete of specified grade excluding the cost of centering and shuttering- All work up to plinth level: </t>
  </si>
  <si>
    <r>
      <rPr>
        <b/>
        <sz val="10"/>
        <rFont val="Calibri"/>
        <family val="2"/>
        <scheme val="minor"/>
      </rPr>
      <t xml:space="preserve">1:3:6 </t>
    </r>
    <r>
      <rPr>
        <sz val="10"/>
        <rFont val="Calibri"/>
        <family val="2"/>
        <scheme val="minor"/>
      </rPr>
      <t>(1 Cement : 3 Coarse sand (zone- III) derived from natural source : 6 graded stone aggregate 20 mm nominal size derived from natural sources)</t>
    </r>
  </si>
  <si>
    <t xml:space="preserve">All works upto plinth level </t>
  </si>
  <si>
    <t xml:space="preserve">Concrete M 25 Grade with minimum cement content of 330 kg/ cum  </t>
  </si>
  <si>
    <t xml:space="preserve">Centering and shuttering including strutting, propping etc. and removal of form for </t>
  </si>
  <si>
    <t xml:space="preserve">STEEL REINFORCEMENT </t>
  </si>
  <si>
    <t xml:space="preserve">TMT Bars of grade Fe- 500D or more. </t>
  </si>
  <si>
    <t xml:space="preserve">EARTH WORK </t>
  </si>
  <si>
    <t xml:space="preserve">CONCRETE WORK </t>
  </si>
  <si>
    <t xml:space="preserve">BRICK WORK </t>
  </si>
  <si>
    <t xml:space="preserve">PLASTER WORK </t>
  </si>
  <si>
    <t>1:4 (1 cement; 4 fine sand)</t>
  </si>
  <si>
    <t xml:space="preserve">PAINT WORK </t>
  </si>
  <si>
    <t xml:space="preserve">Water Proofing on Terrace </t>
  </si>
  <si>
    <t>Terrace</t>
  </si>
  <si>
    <t xml:space="preserve">Quantity </t>
  </si>
  <si>
    <t>H</t>
  </si>
  <si>
    <t>SLAB</t>
  </si>
  <si>
    <t xml:space="preserve">Putty Work </t>
  </si>
  <si>
    <t>Total</t>
  </si>
  <si>
    <t>Rev 1</t>
  </si>
  <si>
    <t>DOCUMENT : Plant Building Measurement</t>
  </si>
  <si>
    <t>REVISION 1</t>
  </si>
  <si>
    <t>F7</t>
  </si>
  <si>
    <t>F8</t>
  </si>
  <si>
    <t>F9</t>
  </si>
  <si>
    <t>PB1</t>
  </si>
  <si>
    <t>PB2</t>
  </si>
  <si>
    <t>PB3</t>
  </si>
  <si>
    <t xml:space="preserve">Backfilling in footing </t>
  </si>
  <si>
    <t>Tie Beam</t>
  </si>
  <si>
    <t>Plinth Beam</t>
  </si>
  <si>
    <t>PB4</t>
  </si>
  <si>
    <t>PB5</t>
  </si>
  <si>
    <t xml:space="preserve">F1 </t>
  </si>
  <si>
    <t>Plinth Beam @ 0.8M LVL</t>
  </si>
  <si>
    <t>Plinth Beam @ 2.15M LVL</t>
  </si>
  <si>
    <t>Retaining Wall b/w 0.8m to 2.15 lvl Plinth</t>
  </si>
  <si>
    <t>PCC Floor Finish</t>
  </si>
  <si>
    <t>Concrete For Column</t>
  </si>
  <si>
    <t>C1,C2,C3,C6</t>
  </si>
  <si>
    <t>C4</t>
  </si>
  <si>
    <t>C5,C11</t>
  </si>
  <si>
    <t>C7,C8</t>
  </si>
  <si>
    <t>C9,C12</t>
  </si>
  <si>
    <t>C10,C20,C24,C28,C29,C33</t>
  </si>
  <si>
    <t>C13,C14</t>
  </si>
  <si>
    <t>C15,C22,C26,C27</t>
  </si>
  <si>
    <t>C16,C25,C32</t>
  </si>
  <si>
    <t>C21,C23,C30,C31,C34,C35</t>
  </si>
  <si>
    <t>TB1</t>
  </si>
  <si>
    <t>TB2</t>
  </si>
  <si>
    <t>TB3</t>
  </si>
  <si>
    <t>PB6</t>
  </si>
  <si>
    <t>PB7</t>
  </si>
  <si>
    <t>Retaining Wall</t>
  </si>
  <si>
    <t>Level-1 Beams</t>
  </si>
  <si>
    <t>Level-2 Beams</t>
  </si>
  <si>
    <t>C1,C2,C3,C9,C12</t>
  </si>
  <si>
    <t>C7,C8,C10,C24,C25,C32</t>
  </si>
  <si>
    <t>C11,C13,C14</t>
  </si>
  <si>
    <t>C15,C21,C23,C30,C31,C34,C35</t>
  </si>
  <si>
    <t>C20,C28,C29,C33</t>
  </si>
  <si>
    <t>C22,C26,C27</t>
  </si>
  <si>
    <t>Head Rooms</t>
  </si>
  <si>
    <t>Water tank</t>
  </si>
  <si>
    <t xml:space="preserve">From 0.8M LVL Plinth to 2.15 M LVL Plinth </t>
  </si>
  <si>
    <t xml:space="preserve">From N.G.L to 0.8M LVL Plinth </t>
  </si>
  <si>
    <t>COLUMNS</t>
  </si>
  <si>
    <t>FOOTINGS</t>
  </si>
  <si>
    <t>TIE BEAM</t>
  </si>
  <si>
    <t>0.8M LVL PLINTH</t>
  </si>
  <si>
    <t>RETAINING WALL</t>
  </si>
  <si>
    <t>2.15M LVL PLINTH</t>
  </si>
  <si>
    <t>FIRST SLAB LVL -1</t>
  </si>
  <si>
    <t>FIRST SLAB LVL -2</t>
  </si>
  <si>
    <t>SECOND SLAB LVL -1</t>
  </si>
  <si>
    <t>SECOND SLAB LVL -2</t>
  </si>
  <si>
    <t>HEAD ROOM</t>
  </si>
  <si>
    <t>BW</t>
  </si>
  <si>
    <t>W1</t>
  </si>
  <si>
    <t>W2</t>
  </si>
  <si>
    <t>W3</t>
  </si>
  <si>
    <t>W4</t>
  </si>
  <si>
    <t>W5</t>
  </si>
  <si>
    <t>W6</t>
  </si>
  <si>
    <t>W7</t>
  </si>
  <si>
    <t>W8</t>
  </si>
  <si>
    <t>W9</t>
  </si>
  <si>
    <t>W10</t>
  </si>
  <si>
    <t>W11</t>
  </si>
  <si>
    <t>W12( LEVEL DIFF )</t>
  </si>
  <si>
    <t>W13</t>
  </si>
  <si>
    <t>W14</t>
  </si>
  <si>
    <t>W15</t>
  </si>
  <si>
    <t>W16</t>
  </si>
  <si>
    <t>W17</t>
  </si>
  <si>
    <t>W18</t>
  </si>
  <si>
    <t>W19</t>
  </si>
  <si>
    <t>W20</t>
  </si>
  <si>
    <t>W21</t>
  </si>
  <si>
    <t>W22</t>
  </si>
  <si>
    <t>W23</t>
  </si>
  <si>
    <t>W24</t>
  </si>
  <si>
    <t>W25</t>
  </si>
  <si>
    <t>W26</t>
  </si>
  <si>
    <t>W27</t>
  </si>
  <si>
    <t>W28</t>
  </si>
  <si>
    <t>W29</t>
  </si>
  <si>
    <t>W30</t>
  </si>
  <si>
    <t>W31</t>
  </si>
  <si>
    <t>W32</t>
  </si>
  <si>
    <t>W33</t>
  </si>
  <si>
    <t>W34</t>
  </si>
  <si>
    <t>DEDUCTIONS</t>
  </si>
  <si>
    <t>WALL NO</t>
  </si>
  <si>
    <t>LENGTH</t>
  </si>
  <si>
    <t>WIDTH</t>
  </si>
  <si>
    <t>DEPTH</t>
  </si>
  <si>
    <t>VOLUME</t>
  </si>
  <si>
    <t>W12</t>
  </si>
  <si>
    <t>TERRACE FLOOR</t>
  </si>
  <si>
    <t>SQ.M</t>
  </si>
  <si>
    <t>First slab First Level</t>
  </si>
  <si>
    <t>B1</t>
  </si>
  <si>
    <t>B2</t>
  </si>
  <si>
    <t>B3</t>
  </si>
  <si>
    <t>B4</t>
  </si>
  <si>
    <t>B5</t>
  </si>
  <si>
    <t>First slab SECOND  Level</t>
  </si>
  <si>
    <t>B6</t>
  </si>
  <si>
    <t>B7</t>
  </si>
  <si>
    <t>B8</t>
  </si>
  <si>
    <t>SECOND  slab FIRST  Level</t>
  </si>
  <si>
    <t>SECOND  slab SECOND  Level</t>
  </si>
  <si>
    <t>HEAD   ROOM  Level</t>
  </si>
  <si>
    <t>WATER TANK</t>
  </si>
  <si>
    <t>TOTAL</t>
  </si>
  <si>
    <t>COLUMNS FOR FIRST FLOOR</t>
  </si>
  <si>
    <t>COLUMNS FOR SECOND FLOOR</t>
  </si>
  <si>
    <t>COLUMNS FOR HEAD ROOMS</t>
  </si>
  <si>
    <t>C</t>
  </si>
  <si>
    <t>TIE BEAM LVL</t>
  </si>
  <si>
    <t>RCC</t>
  </si>
  <si>
    <t>L</t>
  </si>
  <si>
    <t>B</t>
  </si>
  <si>
    <t>Qty</t>
  </si>
  <si>
    <t>RERTAINING WALL</t>
  </si>
  <si>
    <t xml:space="preserve">DOCUMENT :  KITCHEN </t>
  </si>
  <si>
    <t>Brick Work ( Ground Floor)</t>
  </si>
  <si>
    <t>BRICK WORK ( First Floor)</t>
  </si>
  <si>
    <t xml:space="preserve">TIE Beam </t>
  </si>
  <si>
    <t xml:space="preserve">All works above plinth level upto head room slab level </t>
  </si>
  <si>
    <t xml:space="preserve">Suspended floors, roofs, landing, balconies and access platform, slabs and stair case </t>
  </si>
  <si>
    <t xml:space="preserve">Foundation, footing  for mass concrete </t>
  </si>
  <si>
    <r>
      <t xml:space="preserve">Providing and laying integral cement based </t>
    </r>
    <r>
      <rPr>
        <b/>
        <sz val="10"/>
        <rFont val="Calibri"/>
        <family val="2"/>
        <scheme val="minor"/>
      </rPr>
      <t>waterproofing treatment</t>
    </r>
    <r>
      <rPr>
        <sz val="10"/>
        <rFont val="Calibri"/>
        <family val="2"/>
        <scheme val="minor"/>
      </rPr>
      <t xml:space="preserve"> including preparation of surface as requried for treatment of roofs, balconies, terrace etc., consisting of following operation.
 (a)Applying a slurry coat of neat cement using 2.75kg/sqm of cement admixed  with water proofing compound conforming to IS:2645  and approved by Enginner - in - charge  over the RCC slab including adjoining walls upto 300mm height including cleaning the surface before treatment.
 (b) Laying  brick bats with  mortar using broken bricks bats  25mm to 115 mm size with 50% of cement mortar 1:5 (1 Cement : 5 Coarse sand ) admixed with  water proofing compound conforming IS:2645 and approved by Enginner - in charge over 20mm thick layer of cement mortar of mix  1:5 (1 Cement : 5 Coarse sand ) admixed with water proofing compound conforming to is :2645 and approved by Enginner - in charge required slope and treating similarly the adjoining walls upto 300mm height including rounding off junctions of walls and slabs. 
(c) After two days of proper curing, applying a second coat of cement slurry using using 2.75kg/sqm of cement  admixed with water proofing compound conforming to is :2645 and approved by Enginner- in - charge
(D) Finishing the surface with 20mm thick jointless cement mortar of mix 1:4(1 Cement : 4 Coarse sand ) admixed  with  water proofing compound conforming to is :2645 and approved by Enginner- in - charge including laying glass fibre cloth of approved quality in top layer of plaster and finally finishing the surface with trowel and neat cement slurry and making pattern of 300x300 mm square 3mm deep. 
.(e) The whole terrace so finished shall be flooded with water for a minimum period of two weeks for curing and for final test. All above operation to be done in order and as directed and specified by Enginner- in - charge. 
(f) With average thickness of 120mm and minimum thickness at khurra as 65mm
</t>
    </r>
  </si>
  <si>
    <t>Lintels, Beam, Plinth beams, cantilevers, tie beam and water tank</t>
  </si>
  <si>
    <t>Chajjas, etc., including edges</t>
  </si>
  <si>
    <t>WATERPROOFING WORK</t>
  </si>
  <si>
    <r>
      <t xml:space="preserve">Providing and laying </t>
    </r>
    <r>
      <rPr>
        <b/>
        <sz val="10"/>
        <rFont val="Calibri"/>
        <family val="2"/>
        <scheme val="minor"/>
      </rPr>
      <t>waterproofing treatment</t>
    </r>
    <r>
      <rPr>
        <sz val="10"/>
        <rFont val="Calibri"/>
        <family val="2"/>
        <scheme val="minor"/>
      </rPr>
      <t xml:space="preserve"> in the portion of WCs, bathrrom etc. by applying cement slurry mixed with water proofing compound consisting of applying :
 (a) First layer of slurry of cement  @ .488 kg/sqm mixed with water proofing cement compound @ 0.253 kg/sqm. This layer will be allowed to air cure for 4 hours. 
(b) Second layer of slurry of cement  @ .242  kg/sqm mixed with water proofing cement compound @ 0.125 kg/sqm. This layer will be allowed to air cure for 4 hours followed with water curing for 48 hours.
The rate includes preparation of surface,  treatment and sealing of all joint, corners, junction of pipes and masonry with polymer mixed slurry.  
</t>
    </r>
  </si>
  <si>
    <t>Retaining wall</t>
  </si>
  <si>
    <t>HD1</t>
  </si>
  <si>
    <t>HD2</t>
  </si>
  <si>
    <t>HD3</t>
  </si>
  <si>
    <t>HD5</t>
  </si>
  <si>
    <t>MD</t>
  </si>
  <si>
    <t>RS1</t>
  </si>
  <si>
    <t>RS2</t>
  </si>
  <si>
    <t>RS3</t>
  </si>
  <si>
    <t>HD4</t>
  </si>
  <si>
    <t>Lintel</t>
  </si>
  <si>
    <t>CHAJJAS</t>
  </si>
  <si>
    <t>Chajjas</t>
  </si>
  <si>
    <t>Male Toilet-1</t>
  </si>
  <si>
    <t>Male Change Room</t>
  </si>
  <si>
    <t>Male Toilet-2</t>
  </si>
  <si>
    <t>Female Toilet</t>
  </si>
  <si>
    <t>Pantry</t>
  </si>
  <si>
    <t>Footwear Store</t>
  </si>
  <si>
    <t>Reception</t>
  </si>
  <si>
    <t>LOBBY</t>
  </si>
  <si>
    <t>LADIES Change Room</t>
  </si>
  <si>
    <t>Ladies Toilet</t>
  </si>
  <si>
    <t>Conference</t>
  </si>
  <si>
    <t>STAIR CASE</t>
  </si>
  <si>
    <t>HYGIENE STATION</t>
  </si>
  <si>
    <t>AIRLOCK ROOM</t>
  </si>
  <si>
    <t>GROCERY STORE</t>
  </si>
  <si>
    <t>PRE PROCESSING AREA</t>
  </si>
  <si>
    <t>KITCHEN (EQP)</t>
  </si>
  <si>
    <t>VEGETABLE RECEIVING</t>
  </si>
  <si>
    <t>COLD STORAGE</t>
  </si>
  <si>
    <t>STAIRCASE FOR STAFF</t>
  </si>
  <si>
    <t>VESSEL WASH AREA</t>
  </si>
  <si>
    <t>VESSEL STORE</t>
  </si>
  <si>
    <t>LOADING DUCK</t>
  </si>
  <si>
    <t>MULTI-PURPOSE HALL</t>
  </si>
  <si>
    <t>PANTRY</t>
  </si>
  <si>
    <t>STAIRCASE</t>
  </si>
  <si>
    <t>RECORDS ROOM</t>
  </si>
  <si>
    <t>SERVER ROOM</t>
  </si>
  <si>
    <t>ADMIN OFFICE</t>
  </si>
  <si>
    <t>CABIN</t>
  </si>
  <si>
    <t>DINING ROOM</t>
  </si>
  <si>
    <t>MALE TOILET</t>
  </si>
  <si>
    <t>FEMALE TOILET</t>
  </si>
  <si>
    <t>PRESIDENT ROOM</t>
  </si>
  <si>
    <t>TOILET</t>
  </si>
  <si>
    <t>WIC</t>
  </si>
  <si>
    <t>PRESIDENT OFFICE</t>
  </si>
  <si>
    <t>GUEST ROOM</t>
  </si>
  <si>
    <t>GUEST ROOM-2</t>
  </si>
  <si>
    <t>CORRIDOR</t>
  </si>
  <si>
    <t>STAIRCASE-1</t>
  </si>
  <si>
    <t>STAIRCASE-2</t>
  </si>
  <si>
    <t>1ST LEVEL</t>
  </si>
  <si>
    <t>2ND LEVEL</t>
  </si>
  <si>
    <t>WATERTANK</t>
  </si>
  <si>
    <t>Cement Plaster( in fine sand )</t>
  </si>
  <si>
    <t>15 mm Cement plaster on the rough side of single or hlaf brick wall of mix;</t>
  </si>
  <si>
    <t xml:space="preserve">Cement Plaster with a floating coat of neat cement </t>
  </si>
  <si>
    <t xml:space="preserve">15 mm cement plaster finished with a floating coat of neat cement of mix </t>
  </si>
  <si>
    <t xml:space="preserve">Cement Plaster in Two Coats </t>
  </si>
  <si>
    <t>18 mm cement plaster in two coat under layer 12mm thick cement plaster 1:5 (1 cement : 5 coarse sand) finished with a top layer 6 mm thick cement plaster 1:6 (1 Cement : 6 fine sand)</t>
  </si>
  <si>
    <t xml:space="preserve">18 mm cement plaster in two coat under layer 12mm thick cement plaster 1:5 (1 cement : 5 coarse sand) finished with a top layer 6 mm thick cement plaster 1:3 (1 Cement : 3 Coarse sand) finished rough with sponge </t>
  </si>
  <si>
    <t>Apply &amp; finishing walls with Deluxe Multi surface paint system (with two or more coats applied on walls  @ 1.25 Litre / 10 sqm over and including priming coat of special primer applied @ .75 litre/ 10 sqm).</t>
  </si>
  <si>
    <t xml:space="preserve">Apply &amp; finishing walls with ready mixed premium Acrylic emulsion paint (with two or more coats applied @ 1.43 Litre / 10 sqm over and including priming coat of exterior primer applied @ .9 litre/ 10 sqm) having VOC less than 50 gm/ litre and UV resistance as per IS 15489:2004, Alkali &amp; fungal resistance, dirt resistance exterior paint of required shade with silicon additives. </t>
  </si>
  <si>
    <t>DATE: 26/08/2025</t>
  </si>
  <si>
    <t>CLIENT : AKSHAYA PATRA FOUNDATION, NARASARAOPET</t>
  </si>
  <si>
    <t>DATE:26/08/2025</t>
  </si>
  <si>
    <t>PROJECT : PALANDU 15K KITCHEN NARASARAOPET</t>
  </si>
  <si>
    <t>PROJECT : PALANDU 15K KITCHEN  NARASARAOPET</t>
  </si>
  <si>
    <t>CLIENT : AKSHAYA PATRA FOUNDATION</t>
  </si>
  <si>
    <t>Brick work with common burnt clay F.P.S (non modular) brick of First class designation in superstructure above plinth level upto floor V level in all shape and size with cement mortar 1:6 ( 1 Cement : 6 Coarse Sand) For Ground Floor</t>
  </si>
  <si>
    <t xml:space="preserve">Brick work with common burnt clay F.P.S (non modular) brick of first class designation in superstructure above plinth level upto floor V level in all shape and size with cement mortar 1:6 ( 1 Cement : 6 Coarse Sand) For First Floor and terrace </t>
  </si>
  <si>
    <r>
      <t xml:space="preserve">Providing &amp; </t>
    </r>
    <r>
      <rPr>
        <b/>
        <sz val="10"/>
        <rFont val="Arial Narrow"/>
        <family val="2"/>
      </rPr>
      <t>plastering</t>
    </r>
    <r>
      <rPr>
        <sz val="10"/>
        <rFont val="Arial Narrow"/>
        <family val="2"/>
      </rPr>
      <t xml:space="preserve"> in c.m.(1:3),12mm thick using approved seived, clean river sand for </t>
    </r>
    <r>
      <rPr>
        <b/>
        <sz val="10"/>
        <rFont val="Arial Narrow"/>
        <family val="2"/>
      </rPr>
      <t>R.C.C. surfaces, ceilings of slab, portico</t>
    </r>
    <r>
      <rPr>
        <sz val="10"/>
        <rFont val="Arial Narrow"/>
        <family val="2"/>
      </rPr>
      <t xml:space="preserve"> etc., either sand face finish or smooth finish, rounding off the corners(10mm X 10mm size), with necessary scaffolding, curing etc.,complete.</t>
    </r>
  </si>
  <si>
    <t>Extra for adding integral waterproofing compound in the Cement mortar of specific make as per manufacturer's specification</t>
  </si>
  <si>
    <t>Ltr</t>
  </si>
  <si>
    <t>Providing and fixing plaster mesh (chicken mesh)200mm wide  manufactured out of hot dipped galvanised iron of nominal thickness 0.35mm with a zinc coating of 120gms per sqm width, along route of walls chipped for services, junction between RCC and brick walls  including cost of materials, labour for fixing complete  as per specifications.  ( length of mesh only be measured for payment )</t>
  </si>
  <si>
    <t>SqMtr</t>
  </si>
  <si>
    <t>RMT</t>
  </si>
  <si>
    <t>P/F P.V.C. rainwater pipes using 110 mm dia. 6Kg P.V.C. pipes including necessary fittings and fixtures (Astral, Supreme, Ashrivad)..</t>
  </si>
  <si>
    <t>Dismentaling of brick work in cement mortar at any floor level i/c stacking of serviceable material and disposal of unserviceable material as directed by Site Engineer.</t>
  </si>
  <si>
    <t>Cum</t>
  </si>
  <si>
    <t>Dismantling RCC work in all elements including cutting and stacking of steel bars and disposal of unserviceable material as directed by Site Engineer.</t>
  </si>
  <si>
    <t>Dismentaling Plain cement Concrete at any floor level i/c stacking of serviceable material and disposal of unserviceable material as directed by Site Engineer.</t>
  </si>
  <si>
    <t>Dismantling of MS structural steel in all elements including cutting and stacking of structural steel and stacking material  as directed by Site Engineer.</t>
  </si>
  <si>
    <t>Kg</t>
  </si>
  <si>
    <t>Dismentaling of Tiles from the walls or floor at any floor level and disposal of unserviceable material as directed by Site Engineer.</t>
  </si>
  <si>
    <t>Sqm</t>
  </si>
  <si>
    <t>Dismentaling of Kota/Marble stone from the walls or floor at any floor level and disposal of unserviceable material as directed by Site Engineer.</t>
  </si>
  <si>
    <t>Providing &amp; filling Conbextra GP2 into pockets/sleevls/Gaps as a packing material. Mixing with controlled amount of clean water as per manufecturer specification for produces a free flowing, non-shrink grout for gap thicknesses up to 100mm. Method of measurement - 2220Kg/Cum</t>
  </si>
  <si>
    <t>Providing and laying floor hardener of foscroc nitofloor Hardtop STD, Spreaded @4 Kg/Sqm over floor &amp; finishing the same. Complete item in all respects. - Method of measurement - 4Kg/sqm</t>
  </si>
  <si>
    <t>Providing Rebaring suitable holes in reinforced cement concrete with power driven drill machine to a minimum depth of 100mm upto 200mmin RCC beams, lintels, columns and slabs to introduce steel bars forsunshades/balconies including fixing the steel bars in position using epoxy resin anchor grout &amp; pullout test conducted from epoxy resin make compnay but excluding the cost of reinforcement, Complete as per direction of Engineer-In-Charge.</t>
  </si>
  <si>
    <t>a</t>
  </si>
  <si>
    <t>8mm dia.</t>
  </si>
  <si>
    <t>b</t>
  </si>
  <si>
    <t>10mm dia.</t>
  </si>
  <si>
    <t>c</t>
  </si>
  <si>
    <t>12mm dia.</t>
  </si>
  <si>
    <t>d</t>
  </si>
  <si>
    <t>16mm dia.</t>
  </si>
  <si>
    <t>e</t>
  </si>
  <si>
    <t>20mm dia.</t>
  </si>
  <si>
    <t>f</t>
  </si>
  <si>
    <t>25mm dia.</t>
  </si>
  <si>
    <t>Supplying &amp; fixing of Expansion fastners (galvanised) ( HRD universal Fastners ) as specified below for concrete work with anchoring rod, nuts, washers &amp; chemicals. Complete for - Anchor bolts/Fastners including cost of drilling holes cleaning the same with blower and fixing the bolt with chemical of approved make. Complete item in all respects including necessary scaffolding work wherever required for following dia.:</t>
  </si>
  <si>
    <t>6/8mm dia.</t>
  </si>
  <si>
    <t>Providing Core Cutting in RCC for below size and finishing with neat cement mortar if necessary at all levels including shifting of debris as directed by site engineer for RCC thickness upto 250mm.</t>
  </si>
  <si>
    <t>100-200mm dia</t>
  </si>
  <si>
    <t>200-300mm dia</t>
  </si>
  <si>
    <t>300-400mm dia</t>
  </si>
  <si>
    <t>Fixing of edge angle / nosing  in floor &amp; staircase in true line &amp; level I/c grouting of the hold fast with cement concrete.</t>
  </si>
  <si>
    <t>ISA 50mm</t>
  </si>
  <si>
    <t>Making the opening in brick masonry including dismantling in floor or walls by cutting masonry and making good the damages to walls, flooring and jambs complete, to match existing surface including disposal of mulba/ rubbish to the nearest municipal dumping ground, all complete as per direction of Engineer-in-Charge</t>
  </si>
  <si>
    <t>Providing and injection grout in proportion recommended by the manufacturer into cracks/honey-comb area of concrete/masonry by suitable gun/pump at required pressure including cutting of nipples after curing etc. complete as per directions of Engineer-in-Charge. (The payment shall be made on the basis of actual weight of approved grout injected.)</t>
  </si>
  <si>
    <t>Stirrer mixed Acrylic Polymer of approved make @ 2% of
weight of cement used) modified Cement slurry made with
non shrink compound in concrete/RCC work</t>
  </si>
  <si>
    <t>Stirrer mixed SBR Polymer (of approved make) modified
Cement slurry made with Shrinkage Compensating Cement
in concrete/RCC work.</t>
  </si>
  <si>
    <t>Epoxy PU - (Polyurethene) injection grout in concrete/RCC work of approved
make</t>
  </si>
  <si>
    <t>Providing and applying white cement based putty of average thickness 1 mm, of approved brand and manufacturer, over the plastered wall surface
to prepare the surface even and smooth complete(Internal or External ) as per EIC</t>
  </si>
  <si>
    <t>Grand Total</t>
  </si>
  <si>
    <t>g</t>
  </si>
  <si>
    <t xml:space="preserve">Other General Work </t>
  </si>
  <si>
    <t>Providing and fixing stainless steel (Grade 304) railing made of hollow tubes, channel, plates etc. including welding, grinding buffing, polishing and making curvature (wherever required ) and fitting the same with necessary stainless steel nuts and bolts complete, i/c fixing the railing with necessary accessories &amp; stainless steel dash fastener, stainless steel bolts etc. of required size, on the top of the floor or the side of waist salb with suitable arrangement as per approval of Enginner- in charge, ( For payment purpose only weight of stainless steel members shall be considred excluding fixing accessories such as nuts, bolts, fasteners etc,)</t>
  </si>
  <si>
    <t xml:space="preserve">Structure steel work riveted, bolted or welded in built up section, trusses and framed work, including cutting, hoisting, fixing in position and applying a priming coat of approved steel primer all complete. </t>
  </si>
  <si>
    <t xml:space="preserve"> Stainless steel (Grade 304) work with Angle ,channel, plates etc. including welding, grinding buffing, polishing and making curvature (wherever required ) and fitting the same with necessary stainless steel nuts and bolts complete,  necessary accessories &amp; stainless steel dash fastener, stainless steel bolts etc. of required size, on the top of the floor or the side of waist salb with suitable arrangement as per approval of Enginner- in charge, ( For payment purpose only weight of stainless steel members shall be considred excluding fixing accessories such as nuts, bolts, fasteners etc,)</t>
  </si>
  <si>
    <r>
      <t xml:space="preserve">Providing </t>
    </r>
    <r>
      <rPr>
        <b/>
        <sz val="10"/>
        <rFont val="Arial Narrow"/>
        <family val="2"/>
      </rPr>
      <t xml:space="preserve">T.M.T. steel </t>
    </r>
    <r>
      <rPr>
        <sz val="10"/>
        <rFont val="Arial Narrow"/>
        <family val="2"/>
      </rPr>
      <t xml:space="preserve">reinforcement (Fe-500D) for R.C.C work including straightening, cutting, bending, hooking, placing in position, lapping and / or welding wherever required, tying with binding wire and anchoring to the adjoining members wherever necessary complete as per design  cost of materials, labour, HOM of machinery complete as per specifications. </t>
    </r>
    <r>
      <rPr>
        <sz val="10"/>
        <color indexed="40"/>
        <rFont val="Arial Narrow"/>
        <family val="2"/>
      </rPr>
      <t>The measurment of reinforcement bars shall be made as laid at the site.</t>
    </r>
  </si>
  <si>
    <t>New earth/Murrum,Tie beam top level to plinth beam filling of local earth (including royality by mechanicaltransport) also including raming and watering of earth in layers not exceeding 20cm thick to the required density not less than  (95%) including shifting, loading &amp; unloading etc complete. Mode of mesurement: compacted earth as laid.</t>
  </si>
  <si>
    <r>
      <t xml:space="preserve">Providing and injecting chemical emulsion for Preconstructional </t>
    </r>
    <r>
      <rPr>
        <b/>
        <sz val="10"/>
        <rFont val="Arial Narrow"/>
        <family val="2"/>
      </rPr>
      <t>Anti-Termite Treatment</t>
    </r>
    <r>
      <rPr>
        <sz val="10"/>
        <rFont val="Arial Narrow"/>
        <family val="2"/>
      </rPr>
      <t>, creating continuous chemical barrier under and around the column pits, walls, trenches, basement excavation, top surface of the plinth filling, junction of wall and floor, along the external perimeter of building, expansion joints, over the top surface of consolidated earth on which apron is to be laid, surrounding of pipes and conduits, with chloropyriphos emulsifiable concentrates of 20% concentration, including cost of chemical, diluting in water to one percent concentration, labour, HOM of equipments, complete as per specifications. (Plinth area of the building at ground floor only shall be measured ) .</t>
    </r>
  </si>
  <si>
    <r>
      <t>Providing &amp; filling</t>
    </r>
    <r>
      <rPr>
        <b/>
        <sz val="10"/>
        <rFont val="Arial Narrow"/>
        <family val="2"/>
      </rPr>
      <t xml:space="preserve"> boulders &amp; sand</t>
    </r>
    <r>
      <rPr>
        <sz val="10"/>
        <rFont val="Arial Narrow"/>
        <family val="2"/>
      </rPr>
      <t xml:space="preserve"> below flooring, at foundation &amp; similar works using approved quality stone boulders of 200mm &amp; down size and course sand including hand packing, watering, consolidating etc. complete as per directions.</t>
    </r>
  </si>
  <si>
    <r>
      <t>Earth work excavation for Foundation by</t>
    </r>
    <r>
      <rPr>
        <b/>
        <sz val="10"/>
        <color indexed="8"/>
        <rFont val="Arial Narrow"/>
        <family val="2"/>
      </rPr>
      <t xml:space="preserve"> mechanical means for all works &amp; depth</t>
    </r>
    <r>
      <rPr>
        <sz val="10"/>
        <color indexed="8"/>
        <rFont val="Arial Narrow"/>
        <family val="2"/>
      </rPr>
      <t>, as per drawing and technical specifications, including setting out, shoring, strutting, barricading, caution lights, including dressing of excavated surfaces, disposing off or levelling the excavated earth or sorting &amp; stacking the selected earth for reuse in a radius of 50 m including cost of labour, tools, usage of machinery &amp; other appurtenaces required to complete the work.</t>
    </r>
    <r>
      <rPr>
        <b/>
        <sz val="10"/>
        <color indexed="8"/>
        <rFont val="Arial Narrow"/>
        <family val="2"/>
      </rPr>
      <t xml:space="preserve"> In all kinds of soils &amp; Depth.</t>
    </r>
  </si>
  <si>
    <r>
      <rPr>
        <b/>
        <sz val="10"/>
        <rFont val="Arial Narrow"/>
        <family val="2"/>
      </rPr>
      <t>Filling available excavated</t>
    </r>
    <r>
      <rPr>
        <sz val="10"/>
        <rFont val="Arial Narrow"/>
        <family val="2"/>
      </rPr>
      <t xml:space="preserve"> earth (excluding rock) in trenches, plinth, sides of foundations and other similar works etc. in layers not exceeding 20cm in depth, consolidating each deposited layer by ramming and watering, lead up to 50 m and lift upto 1.5 m.</t>
    </r>
  </si>
  <si>
    <r>
      <t>Providing and laying in position Reinforced/</t>
    </r>
    <r>
      <rPr>
        <b/>
        <sz val="10"/>
        <rFont val="Arial Narrow"/>
        <family val="2"/>
      </rPr>
      <t xml:space="preserve"> Plain cement concrete</t>
    </r>
    <r>
      <rPr>
        <sz val="10"/>
        <rFont val="Arial Narrow"/>
        <family val="2"/>
      </rPr>
      <t xml:space="preserve"> for all Sub structures of building, Irrigation works, Sub structure works of bridges, Drain works &amp; other parallel works from 0.50m to 3.50 m height. The granite/trap/basalt crushed graded coarse aggregates and fine aggregates as per relevant IS Codes machine mixed with super plasticisers, laid in layers, well compacted using needle vibrators, providing weep holes wherever necesary, including all lead &amp; lifts, cost of all materials of quality, confirming to the requirements of   relevant IS codes, labour, Usage charges of machinery, curing and all other appurtenances required to complete the work as per technical specifications</t>
    </r>
    <r>
      <rPr>
        <b/>
        <sz val="10"/>
        <rFont val="Arial Narrow"/>
        <family val="2"/>
      </rPr>
      <t xml:space="preserve"> including cost of formwork. </t>
    </r>
    <r>
      <rPr>
        <sz val="10"/>
        <rFont val="Arial Narrow"/>
        <family val="2"/>
      </rPr>
      <t xml:space="preserve">(The cost of steel reinforcement shall be paid separately). </t>
    </r>
    <r>
      <rPr>
        <b/>
        <sz val="10"/>
        <rFont val="Arial Narrow"/>
        <family val="2"/>
      </rPr>
      <t>Mix 1:2:4 (M15) Using 20 mm nominal size graded crushed coarse aggregates</t>
    </r>
  </si>
  <si>
    <r>
      <t>Providing and laying in</t>
    </r>
    <r>
      <rPr>
        <b/>
        <sz val="10"/>
        <rFont val="Arial Narrow"/>
        <family val="2"/>
      </rPr>
      <t xml:space="preserve"> Reinforced cement concrete for all Basement &amp; surface </t>
    </r>
    <r>
      <rPr>
        <sz val="10"/>
        <rFont val="Arial Narrow"/>
        <family val="2"/>
      </rPr>
      <t xml:space="preserve">level works, return walls, retaining walls, sunken floors etc. The granite/trap/basalt crushed graded coarse aggregates and fine aggregates as per relevant IS Codes machine mixed with super plasticisers, laid in layers, well compacted using needle vibrators, providing weep holes wherever necesary, including all lead &amp; lifts, cost of all materials of quality, labour, Usage charges of machinery, curing and all other appurtenances required to complete the work as per technical specifications. (The cost of steel reinforcement shall be paid separately). </t>
    </r>
    <r>
      <rPr>
        <b/>
        <sz val="10"/>
        <rFont val="Arial Narrow"/>
        <family val="2"/>
      </rPr>
      <t>M25 Design Mix Using 20 mm nominal size graded crushed coarse aggregates</t>
    </r>
  </si>
  <si>
    <t>Rmt</t>
  </si>
  <si>
    <r>
      <rPr>
        <b/>
        <sz val="10"/>
        <rFont val="Arial Narrow"/>
        <family val="2"/>
      </rPr>
      <t>Cutting</t>
    </r>
    <r>
      <rPr>
        <sz val="10"/>
        <rFont val="Arial Narrow"/>
        <family val="2"/>
      </rPr>
      <t xml:space="preserve"> transverse contraction joints 3 to 4 mm wide and depth 60mm in concrete slab using concrete cutting machine with diamond studded saw within 4-8 hours of casting of bay / slab etc. complete including subsequent widening of the groove 8 to 10 mm. wide at top having depth of 15 mm. as directed by Engineer incharge.</t>
    </r>
  </si>
  <si>
    <r>
      <t>Providing to contraction</t>
    </r>
    <r>
      <rPr>
        <b/>
        <sz val="10"/>
        <rFont val="Arial Narrow"/>
        <family val="2"/>
      </rPr>
      <t xml:space="preserve"> joints polysuphide sealent</t>
    </r>
    <r>
      <rPr>
        <sz val="10"/>
        <rFont val="Arial Narrow"/>
        <family val="2"/>
      </rPr>
      <t xml:space="preserve"> (Pouring grade) confirming to BS : 5212 - 1989 into sawed groove widened at top for sealent reservoir of specified size and shape as per detailed drawing including fixing Polyethylene foam backer rod of required diameter (approx. 25% larger than the initial 3 mm.to 4 mm. joint) overlaid with bond breaking tape as per detailed drawing. Item includes cleaning the joints with water jet / air compressor and allowing joint to become thoroughly dry before sealent is applied and applying primer. (A) Contraction and longitudinal joints (15 mm. deep x 8 mm.wide).</t>
    </r>
  </si>
  <si>
    <r>
      <t xml:space="preserve">Providing &amp; adding approved make (Fosroc / MYK / equivalent approved make &amp; dosage) </t>
    </r>
    <r>
      <rPr>
        <b/>
        <sz val="10"/>
        <rFont val="Arial Narrow"/>
        <family val="2"/>
      </rPr>
      <t xml:space="preserve">Floor hardner </t>
    </r>
    <r>
      <rPr>
        <sz val="10"/>
        <rFont val="Arial Narrow"/>
        <family val="2"/>
      </rPr>
      <t>in flooring as per details.</t>
    </r>
  </si>
  <si>
    <t>Kgs</t>
  </si>
  <si>
    <r>
      <t xml:space="preserve">Extra for additional height in centering, shuttering where ever required For RCC works with adequate bracing, propping etc., including cost of de-shuttering and decentering at all levels, over a height of 4.00 m,  (Plan area to be measured). </t>
    </r>
    <r>
      <rPr>
        <b/>
        <sz val="10"/>
        <rFont val="Arial Narrow"/>
        <family val="2"/>
      </rPr>
      <t>Staging.</t>
    </r>
  </si>
  <si>
    <r>
      <t xml:space="preserve">Providing lath plaster with cement mortar 1:3, 5cms thick with 6mm dia mild steel bars at 20 cms.  c to c both horizontally and vertically fixing chicken mesh for </t>
    </r>
    <r>
      <rPr>
        <b/>
        <sz val="10"/>
        <rFont val="Arial Narrow"/>
        <family val="2"/>
      </rPr>
      <t>drop chajja, facia,</t>
    </r>
    <r>
      <rPr>
        <sz val="10"/>
        <rFont val="Arial Narrow"/>
        <family val="2"/>
      </rPr>
      <t xml:space="preserve"> backing to cup boards including cost of all materials, labour, providing and removing form work HOM of machineries, curing, complete as per specifications.   All floors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</si>
</sst>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quot;₹&quot;\ * #,##0.00_ ;_ &quot;₹&quot;\ * \-#,##0.00_ ;_ &quot;₹&quot;\ * &quot;-&quot;??_ ;_ @_ "/>
    <numFmt numFmtId="165" formatCode="0.0"/>
    <numFmt numFmtId="166" formatCode="0.000"/>
    <numFmt numFmtId="168" formatCode="0.00_);\(0.00\)"/>
  </numFmts>
  <fonts count="27" x14ac:knownFonts="1">
    <font>
      <sz val="11"/>
      <color theme="1"/>
      <name val="Calibri"/>
      <family val="2"/>
      <scheme val="minor"/>
    </font>
    <font>
      <b/>
      <sz val="11"/>
      <color theme="1"/>
      <name val="Calibri"/>
      <family val="2"/>
      <scheme val="minor"/>
    </font>
    <font>
      <sz val="10"/>
      <name val="Arial"/>
      <family val="2"/>
    </font>
    <font>
      <sz val="8"/>
      <name val="Calibri"/>
      <family val="2"/>
      <scheme val="minor"/>
    </font>
    <font>
      <sz val="11"/>
      <color theme="1"/>
      <name val="Calibri"/>
      <family val="2"/>
      <scheme val="minor"/>
    </font>
    <font>
      <sz val="10"/>
      <name val="Calibri"/>
      <family val="2"/>
      <scheme val="minor"/>
    </font>
    <font>
      <b/>
      <sz val="10"/>
      <name val="Calibri"/>
      <family val="2"/>
      <scheme val="minor"/>
    </font>
    <font>
      <sz val="11"/>
      <name val="Calibri"/>
      <family val="2"/>
      <scheme val="minor"/>
    </font>
    <font>
      <b/>
      <sz val="11"/>
      <name val="Calibri"/>
      <family val="2"/>
      <scheme val="minor"/>
    </font>
    <font>
      <b/>
      <sz val="11"/>
      <color rgb="FFFF0000"/>
      <name val="Calibri"/>
      <family val="2"/>
      <scheme val="minor"/>
    </font>
    <font>
      <sz val="10"/>
      <color theme="1"/>
      <name val="Calibri"/>
      <family val="2"/>
      <scheme val="minor"/>
    </font>
    <font>
      <b/>
      <sz val="10"/>
      <color theme="1"/>
      <name val="Calibri"/>
      <family val="2"/>
      <scheme val="minor"/>
    </font>
    <font>
      <sz val="11"/>
      <color rgb="FFFF0000"/>
      <name val="Calibri"/>
      <family val="2"/>
      <scheme val="minor"/>
    </font>
    <font>
      <b/>
      <sz val="12"/>
      <color indexed="8"/>
      <name val="Calibri"/>
      <family val="2"/>
    </font>
    <font>
      <sz val="11"/>
      <color rgb="FF006100"/>
      <name val="Calibri"/>
      <family val="2"/>
      <scheme val="minor"/>
    </font>
    <font>
      <b/>
      <sz val="12"/>
      <color rgb="FFFF0000"/>
      <name val="Calibri"/>
      <family val="2"/>
    </font>
    <font>
      <sz val="10"/>
      <name val="Arial Narrow"/>
      <family val="2"/>
    </font>
    <font>
      <b/>
      <sz val="10"/>
      <name val="Arial Narrow"/>
      <family val="2"/>
    </font>
    <font>
      <sz val="11"/>
      <name val="Arial"/>
      <family val="2"/>
    </font>
    <font>
      <b/>
      <sz val="11"/>
      <name val="Arial"/>
      <family val="2"/>
    </font>
    <font>
      <sz val="11"/>
      <color indexed="56"/>
      <name val="Arial"/>
      <family val="2"/>
    </font>
    <font>
      <sz val="11"/>
      <color theme="1"/>
      <name val="Arial"/>
      <family val="2"/>
    </font>
    <font>
      <b/>
      <sz val="12"/>
      <color theme="1"/>
      <name val="Calibri"/>
      <family val="2"/>
      <scheme val="minor"/>
    </font>
    <font>
      <sz val="10"/>
      <color indexed="40"/>
      <name val="Arial Narrow"/>
      <family val="2"/>
    </font>
    <font>
      <sz val="10"/>
      <color theme="1"/>
      <name val="Arial Narrow"/>
      <family val="2"/>
    </font>
    <font>
      <b/>
      <sz val="10"/>
      <color indexed="8"/>
      <name val="Arial Narrow"/>
      <family val="2"/>
    </font>
    <font>
      <sz val="10"/>
      <color indexed="8"/>
      <name val="Arial Narrow"/>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65"/>
        <bgColor indexed="64"/>
      </patternFill>
    </fill>
    <fill>
      <patternFill patternType="solid">
        <fgColor rgb="FFC6EFCE"/>
      </patternFill>
    </fill>
    <fill>
      <patternFill patternType="solid">
        <fgColor indexed="9"/>
        <bgColor indexed="64"/>
      </patternFill>
    </fill>
    <fill>
      <patternFill patternType="solid">
        <fgColor rgb="FF00B05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2" fillId="0" borderId="0"/>
    <xf numFmtId="0" fontId="4" fillId="0" borderId="0"/>
    <xf numFmtId="0" fontId="4" fillId="0" borderId="0"/>
    <xf numFmtId="0" fontId="14" fillId="5" borderId="0" applyNumberFormat="0" applyBorder="0" applyAlignment="0" applyProtection="0"/>
  </cellStyleXfs>
  <cellXfs count="155">
    <xf numFmtId="0" fontId="0" fillId="0" borderId="0" xfId="0"/>
    <xf numFmtId="0" fontId="0" fillId="0" borderId="0" xfId="0" applyAlignment="1">
      <alignment wrapText="1"/>
    </xf>
    <xf numFmtId="0" fontId="1" fillId="0" borderId="2" xfId="0" applyFont="1" applyBorder="1" applyAlignment="1">
      <alignment horizontal="center"/>
    </xf>
    <xf numFmtId="0" fontId="0" fillId="0" borderId="0" xfId="0" applyAlignment="1">
      <alignment horizontal="center" vertical="center"/>
    </xf>
    <xf numFmtId="0" fontId="0" fillId="0" borderId="2" xfId="0" applyBorder="1" applyAlignment="1">
      <alignment horizontal="left" vertical="center" wrapText="1"/>
    </xf>
    <xf numFmtId="0" fontId="5" fillId="0" borderId="2" xfId="0" applyFont="1" applyBorder="1" applyAlignment="1">
      <alignment horizontal="left" vertical="top" wrapText="1"/>
    </xf>
    <xf numFmtId="0" fontId="1" fillId="3" borderId="2" xfId="0" applyFont="1" applyFill="1" applyBorder="1" applyAlignment="1">
      <alignment horizontal="center"/>
    </xf>
    <xf numFmtId="0" fontId="0" fillId="3" borderId="0" xfId="0" applyFill="1"/>
    <xf numFmtId="0" fontId="1" fillId="0" borderId="2" xfId="0" applyFont="1" applyBorder="1"/>
    <xf numFmtId="0" fontId="0" fillId="0" borderId="2" xfId="0" applyBorder="1"/>
    <xf numFmtId="0" fontId="0" fillId="0" borderId="2" xfId="0" applyBorder="1" applyAlignment="1">
      <alignment wrapText="1"/>
    </xf>
    <xf numFmtId="2" fontId="0" fillId="0" borderId="2" xfId="0" applyNumberFormat="1" applyBorder="1" applyAlignment="1">
      <alignment horizontal="center"/>
    </xf>
    <xf numFmtId="0" fontId="0" fillId="0" borderId="2" xfId="0" applyBorder="1" applyAlignment="1">
      <alignment horizontal="center"/>
    </xf>
    <xf numFmtId="2" fontId="0" fillId="0" borderId="2" xfId="0" applyNumberFormat="1" applyBorder="1" applyAlignment="1">
      <alignment horizontal="center" vertical="center"/>
    </xf>
    <xf numFmtId="0" fontId="0" fillId="0" borderId="2" xfId="0" applyBorder="1" applyAlignment="1">
      <alignment horizontal="center" vertical="center"/>
    </xf>
    <xf numFmtId="2" fontId="7" fillId="0" borderId="2" xfId="1" applyNumberFormat="1" applyFont="1" applyBorder="1" applyAlignment="1">
      <alignment horizontal="center" vertical="center"/>
    </xf>
    <xf numFmtId="0" fontId="1" fillId="2" borderId="2" xfId="0" applyFont="1" applyFill="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wrapText="1"/>
    </xf>
    <xf numFmtId="0" fontId="10" fillId="0" borderId="0" xfId="0" applyFont="1"/>
    <xf numFmtId="0" fontId="11" fillId="0" borderId="2" xfId="0" applyFont="1" applyBorder="1" applyAlignment="1">
      <alignment horizontal="left" vertical="top" wrapText="1"/>
    </xf>
    <xf numFmtId="0" fontId="10" fillId="0" borderId="2" xfId="0" applyFont="1" applyBorder="1" applyAlignment="1">
      <alignment horizontal="left" vertical="top" wrapText="1"/>
    </xf>
    <xf numFmtId="0" fontId="10" fillId="0" borderId="0" xfId="0" applyFont="1" applyAlignment="1">
      <alignment horizontal="left" vertical="top" wrapText="1"/>
    </xf>
    <xf numFmtId="0" fontId="6" fillId="0" borderId="2" xfId="0" applyFont="1" applyBorder="1" applyAlignment="1">
      <alignment horizontal="center" vertical="center" wrapText="1"/>
    </xf>
    <xf numFmtId="0" fontId="10" fillId="0" borderId="2" xfId="0" applyFont="1" applyBorder="1" applyAlignment="1">
      <alignment horizontal="center" vertical="center"/>
    </xf>
    <xf numFmtId="2" fontId="10" fillId="0" borderId="2" xfId="0" applyNumberFormat="1" applyFont="1" applyBorder="1" applyAlignment="1">
      <alignment horizontal="center" vertical="center"/>
    </xf>
    <xf numFmtId="0" fontId="10" fillId="0" borderId="0" xfId="0" applyFont="1" applyAlignment="1">
      <alignment horizontal="center" vertical="center"/>
    </xf>
    <xf numFmtId="164" fontId="10" fillId="0" borderId="0" xfId="0" applyNumberFormat="1" applyFont="1" applyAlignment="1">
      <alignment horizontal="center" vertical="center"/>
    </xf>
    <xf numFmtId="0" fontId="0" fillId="0" borderId="2" xfId="0" applyBorder="1" applyAlignment="1">
      <alignment horizontal="left" wrapText="1"/>
    </xf>
    <xf numFmtId="0" fontId="1" fillId="0" borderId="2" xfId="0" applyFont="1" applyBorder="1" applyAlignment="1">
      <alignment horizontal="left" wrapText="1"/>
    </xf>
    <xf numFmtId="0" fontId="0" fillId="0" borderId="2" xfId="0" applyBorder="1" applyAlignment="1">
      <alignment horizontal="center" vertical="center" wrapText="1"/>
    </xf>
    <xf numFmtId="0" fontId="1" fillId="0" borderId="2" xfId="0" applyFont="1" applyBorder="1" applyAlignment="1">
      <alignment horizontal="center" wrapText="1"/>
    </xf>
    <xf numFmtId="0" fontId="0" fillId="0" borderId="2" xfId="0" applyBorder="1" applyAlignment="1">
      <alignment horizontal="center" wrapText="1"/>
    </xf>
    <xf numFmtId="0" fontId="1" fillId="2" borderId="2" xfId="0" applyFont="1" applyFill="1" applyBorder="1"/>
    <xf numFmtId="0" fontId="1" fillId="0" borderId="2" xfId="0" applyFont="1" applyBorder="1" applyAlignment="1">
      <alignment horizontal="right" wrapText="1"/>
    </xf>
    <xf numFmtId="0" fontId="1" fillId="2" borderId="2" xfId="0" applyFont="1" applyFill="1" applyBorder="1" applyAlignment="1">
      <alignment horizontal="center"/>
    </xf>
    <xf numFmtId="0" fontId="5" fillId="0" borderId="2" xfId="0" quotePrefix="1" applyFont="1" applyBorder="1" applyAlignment="1">
      <alignment horizontal="left" vertical="top" wrapText="1"/>
    </xf>
    <xf numFmtId="0" fontId="13" fillId="4" borderId="2" xfId="6" applyFont="1" applyFill="1" applyBorder="1" applyAlignment="1">
      <alignment horizontal="left" vertical="center"/>
    </xf>
    <xf numFmtId="0" fontId="13" fillId="4" borderId="6" xfId="6" applyFont="1" applyFill="1" applyBorder="1" applyAlignment="1">
      <alignment horizontal="left" vertical="center"/>
    </xf>
    <xf numFmtId="0" fontId="11" fillId="0" borderId="6" xfId="0" applyFont="1" applyBorder="1" applyAlignment="1">
      <alignment wrapText="1"/>
    </xf>
    <xf numFmtId="164" fontId="6" fillId="0" borderId="10" xfId="0" applyNumberFormat="1" applyFont="1" applyBorder="1" applyAlignment="1">
      <alignment horizontal="center" vertical="center" wrapText="1"/>
    </xf>
    <xf numFmtId="164" fontId="10" fillId="0" borderId="10" xfId="0" applyNumberFormat="1" applyFont="1" applyBorder="1" applyAlignment="1">
      <alignment horizontal="center" vertical="center"/>
    </xf>
    <xf numFmtId="0" fontId="13" fillId="4" borderId="1" xfId="6" applyFont="1" applyFill="1" applyBorder="1" applyAlignment="1">
      <alignment vertical="center"/>
    </xf>
    <xf numFmtId="0" fontId="13" fillId="4" borderId="7" xfId="6" applyFont="1" applyFill="1" applyBorder="1" applyAlignment="1">
      <alignment vertical="center"/>
    </xf>
    <xf numFmtId="0" fontId="13" fillId="4" borderId="7" xfId="6" applyFont="1" applyFill="1" applyBorder="1" applyAlignment="1">
      <alignment horizontal="left" vertical="center"/>
    </xf>
    <xf numFmtId="0" fontId="13" fillId="4" borderId="26" xfId="6" applyFont="1" applyFill="1" applyBorder="1" applyAlignment="1">
      <alignment horizontal="left" vertical="center"/>
    </xf>
    <xf numFmtId="0" fontId="0" fillId="0" borderId="16" xfId="0" applyBorder="1"/>
    <xf numFmtId="0" fontId="1" fillId="0" borderId="6" xfId="0" applyFont="1" applyBorder="1" applyAlignment="1">
      <alignment horizontal="center"/>
    </xf>
    <xf numFmtId="0" fontId="0" fillId="0" borderId="6" xfId="0" applyBorder="1"/>
    <xf numFmtId="0" fontId="1" fillId="0" borderId="6" xfId="0" applyFont="1" applyBorder="1"/>
    <xf numFmtId="0" fontId="1" fillId="3" borderId="6" xfId="0" applyFont="1" applyFill="1" applyBorder="1" applyAlignment="1">
      <alignment horizontal="center"/>
    </xf>
    <xf numFmtId="0" fontId="0" fillId="0" borderId="9" xfId="0" applyBorder="1" applyAlignment="1">
      <alignment horizontal="center" vertical="center"/>
    </xf>
    <xf numFmtId="165" fontId="5" fillId="0" borderId="6"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8" fillId="0" borderId="3" xfId="0" applyFont="1" applyBorder="1" applyAlignment="1">
      <alignment wrapText="1"/>
    </xf>
    <xf numFmtId="0" fontId="8" fillId="0" borderId="4" xfId="0" applyFont="1" applyBorder="1" applyAlignment="1">
      <alignment horizontal="left" vertical="top" wrapText="1"/>
    </xf>
    <xf numFmtId="0" fontId="8"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164" fontId="8" fillId="0" borderId="12" xfId="0" applyNumberFormat="1" applyFont="1" applyBorder="1" applyAlignment="1">
      <alignment horizontal="center" vertical="center" wrapText="1"/>
    </xf>
    <xf numFmtId="0" fontId="1" fillId="0" borderId="12" xfId="0" applyFont="1" applyBorder="1" applyAlignment="1">
      <alignment horizontal="center" vertical="top" wrapText="1"/>
    </xf>
    <xf numFmtId="1" fontId="0" fillId="0" borderId="2" xfId="0" applyNumberFormat="1" applyBorder="1" applyAlignment="1">
      <alignment horizontal="center" vertical="center"/>
    </xf>
    <xf numFmtId="1" fontId="1" fillId="0" borderId="2" xfId="0" applyNumberFormat="1" applyFont="1" applyBorder="1" applyAlignment="1">
      <alignment horizontal="center" vertical="center"/>
    </xf>
    <xf numFmtId="0" fontId="0" fillId="0" borderId="2" xfId="0" applyFont="1" applyBorder="1" applyAlignment="1">
      <alignment horizontal="center" wrapText="1"/>
    </xf>
    <xf numFmtId="0" fontId="0" fillId="0" borderId="2" xfId="0" applyFont="1" applyBorder="1"/>
    <xf numFmtId="0" fontId="0" fillId="0" borderId="2" xfId="0" applyFont="1" applyBorder="1" applyAlignment="1">
      <alignment horizontal="center"/>
    </xf>
    <xf numFmtId="0" fontId="1" fillId="0" borderId="2" xfId="0" applyFont="1" applyFill="1" applyBorder="1"/>
    <xf numFmtId="0" fontId="1" fillId="0" borderId="8" xfId="0" applyFont="1" applyBorder="1" applyAlignment="1">
      <alignment horizontal="center"/>
    </xf>
    <xf numFmtId="0" fontId="0" fillId="0" borderId="8" xfId="0" applyBorder="1"/>
    <xf numFmtId="0" fontId="0" fillId="0" borderId="6" xfId="0" applyFill="1" applyBorder="1"/>
    <xf numFmtId="0" fontId="0" fillId="0" borderId="2" xfId="0" applyFill="1" applyBorder="1" applyAlignment="1">
      <alignment wrapText="1"/>
    </xf>
    <xf numFmtId="0" fontId="0" fillId="0" borderId="0" xfId="0" applyFill="1"/>
    <xf numFmtId="0" fontId="1" fillId="0" borderId="0" xfId="0" applyFont="1" applyAlignment="1">
      <alignment wrapText="1"/>
    </xf>
    <xf numFmtId="0" fontId="7" fillId="3" borderId="6" xfId="7" applyFont="1" applyFill="1" applyBorder="1" applyAlignment="1">
      <alignment horizontal="center"/>
    </xf>
    <xf numFmtId="0" fontId="7" fillId="3" borderId="2" xfId="7" applyFont="1" applyFill="1" applyBorder="1" applyAlignment="1">
      <alignment horizontal="center" wrapText="1"/>
    </xf>
    <xf numFmtId="0" fontId="7" fillId="3" borderId="2" xfId="7" applyFont="1" applyFill="1" applyBorder="1" applyAlignment="1">
      <alignment horizontal="center"/>
    </xf>
    <xf numFmtId="0" fontId="7" fillId="3" borderId="2" xfId="7" applyFont="1" applyFill="1" applyBorder="1"/>
    <xf numFmtId="0" fontId="7" fillId="3" borderId="0" xfId="0" applyFont="1" applyFill="1"/>
    <xf numFmtId="0" fontId="7" fillId="3" borderId="2" xfId="7" applyFont="1" applyFill="1" applyBorder="1" applyAlignment="1">
      <alignment horizontal="left" wrapText="1"/>
    </xf>
    <xf numFmtId="0" fontId="0" fillId="3" borderId="2" xfId="0" applyFill="1" applyBorder="1" applyAlignment="1">
      <alignment horizontal="center" wrapText="1"/>
    </xf>
    <xf numFmtId="0" fontId="9" fillId="0" borderId="10" xfId="0" applyFont="1" applyFill="1" applyBorder="1" applyAlignment="1">
      <alignment horizontal="right"/>
    </xf>
    <xf numFmtId="0" fontId="15" fillId="0" borderId="27" xfId="6" applyFont="1" applyFill="1" applyBorder="1" applyAlignment="1">
      <alignment vertical="center"/>
    </xf>
    <xf numFmtId="0" fontId="15" fillId="0" borderId="28" xfId="6" applyFont="1" applyFill="1" applyBorder="1" applyAlignment="1">
      <alignment vertical="center"/>
    </xf>
    <xf numFmtId="0" fontId="12" fillId="0" borderId="10" xfId="7" applyFont="1" applyFill="1" applyBorder="1" applyAlignment="1">
      <alignment horizontal="right"/>
    </xf>
    <xf numFmtId="0" fontId="9" fillId="0" borderId="10" xfId="0" applyFont="1" applyFill="1" applyBorder="1" applyAlignment="1">
      <alignment horizontal="center" vertical="center"/>
    </xf>
    <xf numFmtId="0" fontId="12" fillId="0" borderId="2" xfId="0" applyFont="1" applyFill="1" applyBorder="1" applyAlignment="1">
      <alignment horizontal="center"/>
    </xf>
    <xf numFmtId="0" fontId="9" fillId="0" borderId="0" xfId="0" applyFont="1" applyFill="1" applyAlignment="1">
      <alignment horizontal="right"/>
    </xf>
    <xf numFmtId="0" fontId="0" fillId="0" borderId="6" xfId="0" applyBorder="1" applyAlignment="1">
      <alignment horizontal="center"/>
    </xf>
    <xf numFmtId="0" fontId="13" fillId="4" borderId="7" xfId="6" applyFont="1" applyFill="1" applyBorder="1" applyAlignment="1">
      <alignment horizontal="center" vertical="center"/>
    </xf>
    <xf numFmtId="2" fontId="0" fillId="0" borderId="0" xfId="0" applyNumberFormat="1" applyAlignment="1">
      <alignment horizontal="center" vertical="center"/>
    </xf>
    <xf numFmtId="0" fontId="13" fillId="4" borderId="1" xfId="6" applyFont="1" applyFill="1" applyBorder="1" applyAlignment="1">
      <alignment horizontal="center" vertical="center"/>
    </xf>
    <xf numFmtId="2" fontId="1" fillId="0" borderId="2" xfId="0" applyNumberFormat="1" applyFont="1" applyBorder="1" applyAlignment="1">
      <alignment horizontal="center" vertical="center"/>
    </xf>
    <xf numFmtId="0" fontId="7" fillId="3" borderId="2" xfId="7" applyFont="1" applyFill="1" applyBorder="1" applyAlignment="1">
      <alignment horizontal="center" vertical="center"/>
    </xf>
    <xf numFmtId="2" fontId="7" fillId="3" borderId="2" xfId="7" applyNumberFormat="1" applyFont="1" applyFill="1" applyBorder="1" applyAlignment="1">
      <alignment horizontal="center" vertical="center"/>
    </xf>
    <xf numFmtId="1" fontId="7" fillId="3" borderId="2" xfId="7" applyNumberFormat="1" applyFont="1" applyFill="1" applyBorder="1" applyAlignment="1">
      <alignment horizontal="center" vertical="center"/>
    </xf>
    <xf numFmtId="2" fontId="1" fillId="2" borderId="2" xfId="0" applyNumberFormat="1" applyFont="1" applyFill="1" applyBorder="1" applyAlignment="1">
      <alignment horizontal="center" vertical="center"/>
    </xf>
    <xf numFmtId="166" fontId="0" fillId="0" borderId="2" xfId="0" applyNumberFormat="1" applyBorder="1" applyAlignment="1">
      <alignment horizontal="center" vertical="center"/>
    </xf>
    <xf numFmtId="0" fontId="0" fillId="3" borderId="0" xfId="0" applyFill="1" applyAlignment="1">
      <alignment horizontal="center" vertical="center"/>
    </xf>
    <xf numFmtId="165" fontId="0" fillId="3" borderId="2" xfId="0" applyNumberFormat="1" applyFill="1" applyBorder="1" applyAlignment="1">
      <alignment horizontal="center" vertical="center"/>
    </xf>
    <xf numFmtId="165" fontId="0" fillId="0" borderId="2" xfId="0" applyNumberFormat="1" applyBorder="1" applyAlignment="1">
      <alignment horizontal="center" vertical="center"/>
    </xf>
    <xf numFmtId="2" fontId="4" fillId="0" borderId="2" xfId="2" applyNumberFormat="1" applyFont="1" applyBorder="1" applyAlignment="1">
      <alignment horizontal="center" vertical="center"/>
    </xf>
    <xf numFmtId="166" fontId="4" fillId="0" borderId="2" xfId="2" applyNumberFormat="1" applyFont="1" applyBorder="1" applyAlignment="1">
      <alignment horizontal="center" vertical="center"/>
    </xf>
    <xf numFmtId="2" fontId="7" fillId="3" borderId="2" xfId="2" applyNumberFormat="1" applyFont="1" applyFill="1" applyBorder="1" applyAlignment="1">
      <alignment horizontal="center" vertical="center"/>
    </xf>
    <xf numFmtId="2" fontId="1" fillId="0" borderId="2" xfId="0" applyNumberFormat="1" applyFont="1" applyFill="1" applyBorder="1" applyAlignment="1">
      <alignment horizontal="center" vertical="center"/>
    </xf>
    <xf numFmtId="2" fontId="0" fillId="0" borderId="2" xfId="0" applyNumberFormat="1" applyFill="1" applyBorder="1" applyAlignment="1">
      <alignment horizontal="center" vertical="center"/>
    </xf>
    <xf numFmtId="0" fontId="6" fillId="0" borderId="2" xfId="0" applyFont="1" applyBorder="1" applyAlignment="1">
      <alignment horizontal="left" vertical="top" wrapText="1"/>
    </xf>
    <xf numFmtId="0" fontId="16" fillId="0" borderId="0" xfId="0" applyFont="1" applyBorder="1" applyAlignment="1">
      <alignment horizontal="justify" vertical="top"/>
    </xf>
    <xf numFmtId="0" fontId="18" fillId="0" borderId="29" xfId="1" applyFont="1" applyBorder="1" applyAlignment="1">
      <alignment horizontal="center" vertical="top" wrapText="1"/>
    </xf>
    <xf numFmtId="0" fontId="19" fillId="6" borderId="30" xfId="1" applyFont="1" applyFill="1" applyBorder="1" applyAlignment="1">
      <alignment horizontal="left" vertical="top" wrapText="1"/>
    </xf>
    <xf numFmtId="2" fontId="20" fillId="0" borderId="8" xfId="1" applyNumberFormat="1" applyFont="1" applyBorder="1" applyAlignment="1">
      <alignment horizontal="right" vertical="top" wrapText="1"/>
    </xf>
    <xf numFmtId="0" fontId="18" fillId="6" borderId="7" xfId="1" applyFont="1" applyFill="1" applyBorder="1" applyAlignment="1">
      <alignment horizontal="center" vertical="top" wrapText="1"/>
    </xf>
    <xf numFmtId="0" fontId="18" fillId="0" borderId="27" xfId="1" applyFont="1" applyBorder="1" applyAlignment="1">
      <alignment horizontal="justify" vertical="top"/>
    </xf>
    <xf numFmtId="0" fontId="21" fillId="0" borderId="0" xfId="0" applyFont="1"/>
    <xf numFmtId="0" fontId="1" fillId="7" borderId="0" xfId="0" applyFont="1" applyFill="1"/>
    <xf numFmtId="0" fontId="1" fillId="7" borderId="0" xfId="0" applyFont="1" applyFill="1" applyAlignment="1">
      <alignment horizontal="left" vertical="top" wrapText="1"/>
    </xf>
    <xf numFmtId="0" fontId="1" fillId="7" borderId="0" xfId="0" applyFont="1" applyFill="1" applyAlignment="1">
      <alignment horizontal="center" vertical="center"/>
    </xf>
    <xf numFmtId="164" fontId="1" fillId="7" borderId="0" xfId="0" applyNumberFormat="1" applyFont="1" applyFill="1" applyAlignment="1">
      <alignment horizontal="center" vertical="center"/>
    </xf>
    <xf numFmtId="0" fontId="22" fillId="7" borderId="29" xfId="0" applyFont="1" applyFill="1" applyBorder="1" applyAlignment="1">
      <alignment horizontal="center" vertical="center"/>
    </xf>
    <xf numFmtId="0" fontId="22" fillId="7" borderId="1" xfId="0" applyFont="1" applyFill="1" applyBorder="1" applyAlignment="1">
      <alignment horizontal="left" vertical="top" wrapText="1"/>
    </xf>
    <xf numFmtId="2" fontId="22" fillId="7" borderId="8" xfId="0" applyNumberFormat="1" applyFont="1" applyFill="1" applyBorder="1" applyAlignment="1">
      <alignment horizontal="center" vertical="center"/>
    </xf>
    <xf numFmtId="0" fontId="22" fillId="7" borderId="7" xfId="0" applyFont="1" applyFill="1" applyBorder="1" applyAlignment="1">
      <alignment horizontal="center" vertical="center"/>
    </xf>
    <xf numFmtId="0" fontId="22" fillId="7" borderId="31" xfId="0" applyFont="1" applyFill="1" applyBorder="1" applyAlignment="1">
      <alignment horizontal="center" vertical="center"/>
    </xf>
    <xf numFmtId="164" fontId="22" fillId="7" borderId="0" xfId="0" applyNumberFormat="1" applyFont="1" applyFill="1" applyBorder="1" applyAlignment="1">
      <alignment horizontal="center" vertical="center"/>
    </xf>
    <xf numFmtId="0" fontId="10" fillId="0" borderId="0" xfId="0" applyFont="1" applyAlignment="1">
      <alignment horizontal="center"/>
    </xf>
    <xf numFmtId="0" fontId="0" fillId="0" borderId="2" xfId="0" applyBorder="1" applyAlignment="1">
      <alignment vertical="top"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3" fillId="4" borderId="20" xfId="6" applyFont="1" applyFill="1" applyBorder="1" applyAlignment="1">
      <alignment horizontal="left" vertical="center"/>
    </xf>
    <xf numFmtId="0" fontId="13" fillId="4" borderId="21" xfId="6" applyFont="1" applyFill="1" applyBorder="1" applyAlignment="1">
      <alignment horizontal="left" vertical="center"/>
    </xf>
    <xf numFmtId="0" fontId="13" fillId="4" borderId="11" xfId="6" applyFont="1" applyFill="1" applyBorder="1" applyAlignment="1">
      <alignment horizontal="center" vertical="center"/>
    </xf>
    <xf numFmtId="0" fontId="13" fillId="4" borderId="12" xfId="6" applyFont="1" applyFill="1" applyBorder="1" applyAlignment="1">
      <alignment horizontal="center" vertical="center"/>
    </xf>
    <xf numFmtId="0" fontId="13" fillId="4" borderId="16" xfId="6" applyFont="1" applyFill="1" applyBorder="1" applyAlignment="1">
      <alignment horizontal="center" vertical="center"/>
    </xf>
    <xf numFmtId="0" fontId="13" fillId="4" borderId="17" xfId="6" applyFont="1" applyFill="1" applyBorder="1" applyAlignment="1">
      <alignment horizontal="center" vertical="center"/>
    </xf>
    <xf numFmtId="0" fontId="13" fillId="4" borderId="18" xfId="6" applyFont="1" applyFill="1" applyBorder="1" applyAlignment="1">
      <alignment horizontal="center" vertical="center"/>
    </xf>
    <xf numFmtId="0" fontId="13" fillId="4" borderId="19" xfId="6" applyFont="1" applyFill="1" applyBorder="1" applyAlignment="1">
      <alignment horizontal="center" vertical="center"/>
    </xf>
    <xf numFmtId="0" fontId="13" fillId="4" borderId="22" xfId="6" applyFont="1" applyFill="1" applyBorder="1" applyAlignment="1">
      <alignment horizontal="left" vertical="center"/>
    </xf>
    <xf numFmtId="0" fontId="13" fillId="4" borderId="15" xfId="6" applyFont="1" applyFill="1" applyBorder="1" applyAlignment="1">
      <alignment horizontal="left" vertical="center"/>
    </xf>
    <xf numFmtId="0" fontId="13" fillId="4" borderId="2" xfId="6" applyFont="1" applyFill="1" applyBorder="1" applyAlignment="1">
      <alignment horizontal="left" vertical="center"/>
    </xf>
    <xf numFmtId="0" fontId="9" fillId="0" borderId="2" xfId="0" applyFont="1" applyFill="1" applyBorder="1" applyAlignment="1">
      <alignment horizontal="center" vertical="center"/>
    </xf>
    <xf numFmtId="0" fontId="13" fillId="4" borderId="23" xfId="6" applyFont="1" applyFill="1" applyBorder="1" applyAlignment="1">
      <alignment vertical="center"/>
    </xf>
    <xf numFmtId="0" fontId="13" fillId="4" borderId="24" xfId="6" applyFont="1" applyFill="1" applyBorder="1" applyAlignment="1">
      <alignment vertical="center"/>
    </xf>
    <xf numFmtId="0" fontId="13" fillId="4" borderId="25" xfId="6" applyFont="1" applyFill="1" applyBorder="1" applyAlignment="1">
      <alignment vertical="center"/>
    </xf>
    <xf numFmtId="0" fontId="24" fillId="0" borderId="0" xfId="0" applyFont="1" applyAlignment="1">
      <alignment horizontal="justify" vertical="top"/>
    </xf>
    <xf numFmtId="0" fontId="16" fillId="0" borderId="0" xfId="0" applyFont="1" applyBorder="1" applyAlignment="1">
      <alignment horizontal="justify" vertical="top" wrapText="1"/>
    </xf>
    <xf numFmtId="0" fontId="16" fillId="0" borderId="0" xfId="0" applyFont="1" applyFill="1" applyBorder="1" applyAlignment="1">
      <alignment horizontal="justify" vertical="top" wrapText="1"/>
    </xf>
    <xf numFmtId="0" fontId="10" fillId="0" borderId="8" xfId="0" applyFont="1" applyBorder="1" applyAlignment="1">
      <alignment horizontal="center" vertical="center"/>
    </xf>
    <xf numFmtId="168" fontId="16" fillId="0" borderId="32" xfId="0" applyNumberFormat="1" applyFont="1" applyFill="1" applyBorder="1" applyAlignment="1">
      <alignment horizontal="center"/>
    </xf>
    <xf numFmtId="168" fontId="16" fillId="0" borderId="0" xfId="0" applyNumberFormat="1" applyFont="1" applyFill="1" applyBorder="1" applyAlignment="1">
      <alignment horizontal="center"/>
    </xf>
    <xf numFmtId="0" fontId="16" fillId="0" borderId="0" xfId="0" applyFont="1" applyFill="1" applyBorder="1" applyAlignment="1">
      <alignment horizontal="justify" vertical="top"/>
    </xf>
    <xf numFmtId="0" fontId="16" fillId="0" borderId="0" xfId="0" applyFont="1" applyFill="1" applyAlignment="1">
      <alignment horizontal="justify" vertical="top"/>
    </xf>
    <xf numFmtId="164" fontId="10" fillId="0" borderId="9" xfId="0" applyNumberFormat="1" applyFont="1" applyBorder="1" applyAlignment="1">
      <alignment horizontal="center" vertical="center"/>
    </xf>
    <xf numFmtId="0" fontId="16" fillId="0" borderId="0" xfId="0" applyFont="1" applyAlignment="1">
      <alignment horizontal="justify" vertical="top"/>
    </xf>
  </cellXfs>
  <cellStyles count="8">
    <cellStyle name="Good" xfId="7" builtinId="26"/>
    <cellStyle name="Normal" xfId="0" builtinId="0"/>
    <cellStyle name="Normal 2" xfId="1"/>
    <cellStyle name="Normal 2 2 2" xfId="3"/>
    <cellStyle name="Normal 2 58" xfId="6"/>
    <cellStyle name="Normal 3" xfId="2"/>
    <cellStyle name="Normal 3 2" xfId="4"/>
    <cellStyle name="Normal 4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0</xdr:row>
      <xdr:rowOff>57149</xdr:rowOff>
    </xdr:from>
    <xdr:to>
      <xdr:col>5</xdr:col>
      <xdr:colOff>1143000</xdr:colOff>
      <xdr:row>4</xdr:row>
      <xdr:rowOff>180974</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stretch>
          <a:fillRect/>
        </a:stretch>
      </xdr:blipFill>
      <xdr:spPr>
        <a:xfrm>
          <a:off x="7915275" y="57149"/>
          <a:ext cx="1695450" cy="923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41412</xdr:colOff>
      <xdr:row>0</xdr:row>
      <xdr:rowOff>1</xdr:rowOff>
    </xdr:from>
    <xdr:to>
      <xdr:col>8</xdr:col>
      <xdr:colOff>554934</xdr:colOff>
      <xdr:row>3</xdr:row>
      <xdr:rowOff>140805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6220238" y="1"/>
          <a:ext cx="1126435"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9"/>
  <sheetViews>
    <sheetView tabSelected="1" topLeftCell="A99" workbookViewId="0">
      <selection activeCell="B116" sqref="B116"/>
    </sheetView>
  </sheetViews>
  <sheetFormatPr defaultColWidth="9.140625" defaultRowHeight="12.75" x14ac:dyDescent="0.2"/>
  <cols>
    <col min="1" max="1" width="15.140625" style="19" customWidth="1"/>
    <col min="2" max="2" width="52.7109375" style="22" customWidth="1"/>
    <col min="3" max="3" width="12.7109375" style="26" customWidth="1"/>
    <col min="4" max="5" width="9.140625" style="26"/>
    <col min="6" max="6" width="18.85546875" style="27" customWidth="1"/>
    <col min="7" max="16384" width="9.140625" style="19"/>
  </cols>
  <sheetData>
    <row r="1" spans="1:6" ht="15.75" x14ac:dyDescent="0.2">
      <c r="A1" s="130" t="s">
        <v>312</v>
      </c>
      <c r="B1" s="131"/>
      <c r="C1" s="131"/>
      <c r="D1" s="131"/>
      <c r="E1" s="132"/>
      <c r="F1" s="133"/>
    </row>
    <row r="2" spans="1:6" ht="15.75" x14ac:dyDescent="0.2">
      <c r="A2" s="138" t="s">
        <v>314</v>
      </c>
      <c r="B2" s="139"/>
      <c r="C2" s="139"/>
      <c r="D2" s="139"/>
      <c r="E2" s="134"/>
      <c r="F2" s="135"/>
    </row>
    <row r="3" spans="1:6" ht="15.75" x14ac:dyDescent="0.2">
      <c r="A3" s="138" t="s">
        <v>230</v>
      </c>
      <c r="B3" s="139"/>
      <c r="C3" s="139"/>
      <c r="D3" s="139"/>
      <c r="E3" s="134"/>
      <c r="F3" s="135"/>
    </row>
    <row r="4" spans="1:6" ht="15.75" x14ac:dyDescent="0.2">
      <c r="A4" s="138" t="s">
        <v>104</v>
      </c>
      <c r="B4" s="139"/>
      <c r="C4" s="139"/>
      <c r="D4" s="139"/>
      <c r="E4" s="134"/>
      <c r="F4" s="135"/>
    </row>
    <row r="5" spans="1:6" ht="16.5" thickBot="1" x14ac:dyDescent="0.25">
      <c r="A5" s="38" t="s">
        <v>309</v>
      </c>
      <c r="B5" s="37"/>
      <c r="C5" s="140"/>
      <c r="D5" s="140"/>
      <c r="E5" s="136"/>
      <c r="F5" s="137"/>
    </row>
    <row r="6" spans="1:6" ht="15.75" customHeight="1" thickBot="1" x14ac:dyDescent="0.3">
      <c r="A6" s="55"/>
      <c r="B6" s="56"/>
      <c r="C6" s="57"/>
      <c r="D6" s="57"/>
      <c r="E6" s="128" t="s">
        <v>39</v>
      </c>
      <c r="F6" s="129"/>
    </row>
    <row r="7" spans="1:6" ht="15" x14ac:dyDescent="0.2">
      <c r="A7" s="58" t="s">
        <v>0</v>
      </c>
      <c r="B7" s="63" t="s">
        <v>1</v>
      </c>
      <c r="C7" s="59" t="s">
        <v>97</v>
      </c>
      <c r="D7" s="60" t="s">
        <v>8</v>
      </c>
      <c r="E7" s="61" t="s">
        <v>40</v>
      </c>
      <c r="F7" s="62" t="s">
        <v>41</v>
      </c>
    </row>
    <row r="8" spans="1:6" x14ac:dyDescent="0.2">
      <c r="A8" s="39"/>
      <c r="B8" s="20" t="s">
        <v>89</v>
      </c>
      <c r="C8" s="23"/>
      <c r="D8" s="23"/>
      <c r="E8" s="23"/>
      <c r="F8" s="40"/>
    </row>
    <row r="9" spans="1:6" ht="89.25" x14ac:dyDescent="0.2">
      <c r="A9" s="52">
        <v>1</v>
      </c>
      <c r="B9" s="145" t="s">
        <v>372</v>
      </c>
      <c r="C9" s="24"/>
      <c r="D9" s="24"/>
      <c r="E9" s="24"/>
      <c r="F9" s="41"/>
    </row>
    <row r="10" spans="1:6" x14ac:dyDescent="0.2">
      <c r="A10" s="53"/>
      <c r="B10" s="21" t="s">
        <v>80</v>
      </c>
      <c r="C10" s="25">
        <f>'MB- PLANT BUILING'!G27</f>
        <v>733</v>
      </c>
      <c r="D10" s="24" t="s">
        <v>21</v>
      </c>
      <c r="E10" s="24"/>
      <c r="F10" s="41"/>
    </row>
    <row r="11" spans="1:6" ht="51" x14ac:dyDescent="0.2">
      <c r="A11" s="54">
        <v>2</v>
      </c>
      <c r="B11" s="109" t="s">
        <v>373</v>
      </c>
      <c r="C11" s="25">
        <f>+'MB- PLANT BUILING'!C35</f>
        <v>363.65561500000007</v>
      </c>
      <c r="D11" s="24" t="s">
        <v>21</v>
      </c>
      <c r="E11" s="24"/>
      <c r="F11" s="41"/>
    </row>
    <row r="12" spans="1:6" ht="76.5" x14ac:dyDescent="0.2">
      <c r="A12" s="54">
        <v>3</v>
      </c>
      <c r="B12" s="5" t="s">
        <v>369</v>
      </c>
      <c r="C12" s="25">
        <f>+SUM('MB- PLANT BUILING'!G36:G37)</f>
        <v>1863.8700000000001</v>
      </c>
      <c r="D12" s="24" t="s">
        <v>21</v>
      </c>
      <c r="E12" s="24"/>
      <c r="F12" s="41"/>
    </row>
    <row r="13" spans="1:6" ht="127.5" x14ac:dyDescent="0.2">
      <c r="A13" s="54">
        <v>4</v>
      </c>
      <c r="B13" s="5" t="s">
        <v>370</v>
      </c>
      <c r="C13" s="25">
        <f>'MB- PLANT BUILING'!G52</f>
        <v>1013</v>
      </c>
      <c r="D13" s="24" t="s">
        <v>81</v>
      </c>
      <c r="E13" s="24"/>
      <c r="F13" s="41"/>
    </row>
    <row r="14" spans="1:6" ht="51" x14ac:dyDescent="0.2">
      <c r="A14" s="54">
        <v>5</v>
      </c>
      <c r="B14" s="109" t="s">
        <v>371</v>
      </c>
      <c r="C14" s="25">
        <v>50</v>
      </c>
      <c r="D14" s="24" t="s">
        <v>325</v>
      </c>
      <c r="E14" s="24"/>
      <c r="F14" s="41"/>
    </row>
    <row r="15" spans="1:6" x14ac:dyDescent="0.2">
      <c r="A15" s="54"/>
      <c r="B15" s="20" t="s">
        <v>90</v>
      </c>
      <c r="C15" s="24"/>
      <c r="D15" s="24"/>
      <c r="E15" s="24"/>
      <c r="F15" s="41"/>
    </row>
    <row r="16" spans="1:6" ht="38.25" x14ac:dyDescent="0.2">
      <c r="A16" s="53">
        <v>5</v>
      </c>
      <c r="B16" s="21" t="s">
        <v>82</v>
      </c>
      <c r="C16" s="25"/>
      <c r="D16" s="24"/>
      <c r="E16" s="24"/>
      <c r="F16" s="41"/>
    </row>
    <row r="17" spans="1:6" ht="38.25" x14ac:dyDescent="0.2">
      <c r="A17" s="54"/>
      <c r="B17" s="5" t="s">
        <v>83</v>
      </c>
      <c r="C17" s="25">
        <f>'MB- PLANT BUILING'!G78</f>
        <v>63</v>
      </c>
      <c r="D17" s="24" t="s">
        <v>42</v>
      </c>
      <c r="E17" s="24"/>
      <c r="F17" s="41"/>
    </row>
    <row r="18" spans="1:6" ht="165.75" x14ac:dyDescent="0.2">
      <c r="A18" s="54">
        <v>6</v>
      </c>
      <c r="B18" s="146" t="s">
        <v>374</v>
      </c>
      <c r="C18" s="24">
        <v>1</v>
      </c>
      <c r="D18" s="24" t="s">
        <v>21</v>
      </c>
      <c r="E18" s="24"/>
      <c r="F18" s="41"/>
    </row>
    <row r="19" spans="1:6" ht="127.5" x14ac:dyDescent="0.2">
      <c r="A19" s="53">
        <v>7</v>
      </c>
      <c r="B19" s="147" t="s">
        <v>375</v>
      </c>
      <c r="C19" s="24"/>
      <c r="D19" s="24"/>
      <c r="E19" s="24"/>
      <c r="F19" s="41"/>
    </row>
    <row r="20" spans="1:6" x14ac:dyDescent="0.2">
      <c r="A20" s="53"/>
      <c r="B20" s="5" t="s">
        <v>84</v>
      </c>
      <c r="C20" s="24"/>
      <c r="D20" s="24"/>
      <c r="E20" s="24"/>
      <c r="F20" s="41"/>
    </row>
    <row r="21" spans="1:6" ht="25.5" x14ac:dyDescent="0.2">
      <c r="A21" s="53"/>
      <c r="B21" s="36" t="s">
        <v>85</v>
      </c>
      <c r="C21" s="25">
        <f>'MB- PLANT BUILING'!G134</f>
        <v>398</v>
      </c>
      <c r="D21" s="24" t="s">
        <v>42</v>
      </c>
      <c r="E21" s="24"/>
      <c r="F21" s="41"/>
    </row>
    <row r="22" spans="1:6" x14ac:dyDescent="0.2">
      <c r="A22" s="53"/>
      <c r="B22" s="36" t="s">
        <v>234</v>
      </c>
      <c r="C22" s="24"/>
      <c r="D22" s="24"/>
      <c r="E22" s="24"/>
      <c r="F22" s="41"/>
    </row>
    <row r="23" spans="1:6" ht="25.5" x14ac:dyDescent="0.2">
      <c r="A23" s="53">
        <v>7</v>
      </c>
      <c r="B23" s="36" t="s">
        <v>85</v>
      </c>
      <c r="C23" s="25">
        <f>'MB- PLANT BUILING'!G204</f>
        <v>500</v>
      </c>
      <c r="D23" s="24" t="s">
        <v>42</v>
      </c>
      <c r="E23" s="24"/>
      <c r="F23" s="41"/>
    </row>
    <row r="24" spans="1:6" x14ac:dyDescent="0.2">
      <c r="A24" s="54"/>
      <c r="B24" s="21"/>
      <c r="C24" s="24"/>
      <c r="D24" s="24"/>
      <c r="E24" s="24"/>
      <c r="F24" s="41"/>
    </row>
    <row r="25" spans="1:6" ht="25.5" x14ac:dyDescent="0.2">
      <c r="A25" s="54">
        <v>8</v>
      </c>
      <c r="B25" s="36" t="s">
        <v>86</v>
      </c>
      <c r="C25" s="24"/>
      <c r="D25" s="24"/>
      <c r="E25" s="24"/>
      <c r="F25" s="41"/>
    </row>
    <row r="26" spans="1:6" x14ac:dyDescent="0.2">
      <c r="A26" s="54" t="s">
        <v>336</v>
      </c>
      <c r="B26" s="21" t="s">
        <v>236</v>
      </c>
      <c r="C26" s="25">
        <f>+SUM('MB- PLANT BUILING'!G209:G228)</f>
        <v>264.95999999999998</v>
      </c>
      <c r="D26" s="24" t="s">
        <v>25</v>
      </c>
      <c r="E26" s="24"/>
      <c r="F26" s="41"/>
    </row>
    <row r="27" spans="1:6" x14ac:dyDescent="0.2">
      <c r="A27" s="54" t="s">
        <v>338</v>
      </c>
      <c r="B27" s="21" t="s">
        <v>242</v>
      </c>
      <c r="C27" s="25">
        <f>+'MB- PLANT BUILING'!G285</f>
        <v>134</v>
      </c>
      <c r="D27" s="24" t="s">
        <v>25</v>
      </c>
      <c r="E27" s="24"/>
      <c r="F27" s="41"/>
    </row>
    <row r="28" spans="1:6" ht="25.5" x14ac:dyDescent="0.2">
      <c r="A28" s="54" t="s">
        <v>340</v>
      </c>
      <c r="B28" s="21" t="s">
        <v>235</v>
      </c>
      <c r="C28" s="25">
        <f>+SUM('MB- PLANT BUILING'!G294+'MB- PLANT BUILING'!G305+'MB- PLANT BUILING'!G338+'MB- PLANT BUILING'!G347+'MB- PLANT BUILING'!G374)</f>
        <v>1594.3799999999999</v>
      </c>
      <c r="D28" s="24" t="s">
        <v>25</v>
      </c>
      <c r="E28" s="24"/>
      <c r="F28" s="41"/>
    </row>
    <row r="29" spans="1:6" ht="25.5" x14ac:dyDescent="0.2">
      <c r="A29" s="54" t="s">
        <v>342</v>
      </c>
      <c r="B29" s="21" t="s">
        <v>238</v>
      </c>
      <c r="C29" s="25">
        <f>+SUM('MB- PLANT BUILING'!G265:G374)-'MB- PLANT BUILING'!G374-'MB- PLANT BUILING'!G347-'MB- PLANT BUILING'!G338-'MB- PLANT BUILING'!G305-'MB- PLANT BUILING'!G294-'MB- PLANT BUILING'!G285</f>
        <v>2234.3448999999991</v>
      </c>
      <c r="D29" s="24" t="s">
        <v>25</v>
      </c>
      <c r="E29" s="24"/>
      <c r="F29" s="41"/>
    </row>
    <row r="30" spans="1:6" x14ac:dyDescent="0.2">
      <c r="A30" s="54" t="s">
        <v>344</v>
      </c>
      <c r="B30" s="21" t="s">
        <v>70</v>
      </c>
      <c r="C30" s="25">
        <f>+SUM('MB- PLANT BUILING'!G234:G262)</f>
        <v>909.84320000000002</v>
      </c>
      <c r="D30" s="24" t="s">
        <v>25</v>
      </c>
      <c r="E30" s="24"/>
      <c r="F30" s="41"/>
    </row>
    <row r="31" spans="1:6" ht="51" x14ac:dyDescent="0.2">
      <c r="A31" s="54" t="s">
        <v>346</v>
      </c>
      <c r="B31" s="151" t="s">
        <v>381</v>
      </c>
      <c r="C31" s="25">
        <f>+SUM('MB- PLANT BUILING'!G305)</f>
        <v>623.6</v>
      </c>
      <c r="D31" s="24" t="s">
        <v>25</v>
      </c>
      <c r="E31" s="24"/>
      <c r="F31" s="41"/>
    </row>
    <row r="32" spans="1:6" x14ac:dyDescent="0.2">
      <c r="A32" s="54" t="s">
        <v>363</v>
      </c>
      <c r="B32" s="21" t="s">
        <v>239</v>
      </c>
      <c r="C32" s="25">
        <f>+SUM('MB- PLANT BUILING'!G350:G367)+SUM('MB- PLANT BUILING'!G308:G333)</f>
        <v>134.19799999999998</v>
      </c>
      <c r="D32" s="24" t="s">
        <v>25</v>
      </c>
      <c r="E32" s="24"/>
      <c r="F32" s="41"/>
    </row>
    <row r="33" spans="1:6" x14ac:dyDescent="0.2">
      <c r="A33" s="54"/>
      <c r="B33" s="20" t="s">
        <v>87</v>
      </c>
      <c r="C33" s="24"/>
      <c r="D33" s="24"/>
      <c r="E33" s="24"/>
      <c r="F33" s="41"/>
    </row>
    <row r="34" spans="1:6" ht="76.5" x14ac:dyDescent="0.2">
      <c r="A34" s="54">
        <v>8</v>
      </c>
      <c r="B34" s="5" t="s">
        <v>368</v>
      </c>
      <c r="C34" s="24"/>
      <c r="D34" s="24"/>
      <c r="E34" s="24"/>
      <c r="F34" s="41"/>
    </row>
    <row r="35" spans="1:6" x14ac:dyDescent="0.2">
      <c r="A35" s="54"/>
      <c r="B35" s="5" t="s">
        <v>88</v>
      </c>
      <c r="C35" s="25">
        <f>'MB- PLANT BUILING'!G393</f>
        <v>101579</v>
      </c>
      <c r="D35" s="24" t="s">
        <v>37</v>
      </c>
      <c r="E35" s="24"/>
      <c r="F35" s="41"/>
    </row>
    <row r="36" spans="1:6" x14ac:dyDescent="0.2">
      <c r="A36" s="53"/>
      <c r="B36" s="20" t="s">
        <v>91</v>
      </c>
      <c r="C36" s="24"/>
      <c r="D36" s="24"/>
      <c r="E36" s="24"/>
      <c r="F36" s="41"/>
    </row>
    <row r="37" spans="1:6" ht="51" x14ac:dyDescent="0.2">
      <c r="A37" s="53">
        <v>9</v>
      </c>
      <c r="B37" s="5" t="s">
        <v>315</v>
      </c>
      <c r="C37" s="25">
        <f>'MB- PLANT BUILING'!G449</f>
        <v>270</v>
      </c>
      <c r="D37" s="24" t="s">
        <v>21</v>
      </c>
      <c r="E37" s="24"/>
      <c r="F37" s="41"/>
    </row>
    <row r="38" spans="1:6" ht="51" x14ac:dyDescent="0.2">
      <c r="A38" s="53">
        <v>10</v>
      </c>
      <c r="B38" s="5" t="s">
        <v>316</v>
      </c>
      <c r="C38" s="25">
        <f>'MB- PLANT BUILING'!G501+'MB- PLANT BUILING'!G518</f>
        <v>195</v>
      </c>
      <c r="D38" s="24" t="s">
        <v>21</v>
      </c>
      <c r="E38" s="24"/>
      <c r="F38" s="41"/>
    </row>
    <row r="39" spans="1:6" x14ac:dyDescent="0.2">
      <c r="A39" s="53"/>
      <c r="B39" s="108" t="s">
        <v>240</v>
      </c>
      <c r="C39" s="25"/>
      <c r="D39" s="24"/>
      <c r="E39" s="24"/>
      <c r="F39" s="41"/>
    </row>
    <row r="40" spans="1:6" ht="191.25" x14ac:dyDescent="0.2">
      <c r="A40" s="54">
        <v>11</v>
      </c>
      <c r="B40" s="5" t="s">
        <v>241</v>
      </c>
      <c r="C40" s="25">
        <v>55</v>
      </c>
      <c r="D40" s="24" t="s">
        <v>25</v>
      </c>
      <c r="E40" s="24"/>
      <c r="F40" s="41"/>
    </row>
    <row r="41" spans="1:6" ht="409.5" x14ac:dyDescent="0.2">
      <c r="A41" s="54">
        <v>12</v>
      </c>
      <c r="B41" s="5" t="s">
        <v>237</v>
      </c>
      <c r="C41" s="25">
        <v>954</v>
      </c>
      <c r="D41" s="24" t="s">
        <v>25</v>
      </c>
      <c r="E41" s="24"/>
      <c r="F41" s="41"/>
    </row>
    <row r="42" spans="1:6" x14ac:dyDescent="0.2">
      <c r="A42" s="54">
        <v>13</v>
      </c>
      <c r="B42" s="20" t="s">
        <v>92</v>
      </c>
      <c r="C42" s="24"/>
      <c r="D42" s="24"/>
      <c r="E42" s="24"/>
      <c r="F42" s="41"/>
    </row>
    <row r="43" spans="1:6" x14ac:dyDescent="0.2">
      <c r="A43" s="54"/>
      <c r="B43" s="21" t="s">
        <v>300</v>
      </c>
      <c r="C43" s="24"/>
      <c r="D43" s="24"/>
      <c r="E43" s="24"/>
      <c r="F43" s="41"/>
    </row>
    <row r="44" spans="1:6" ht="25.5" x14ac:dyDescent="0.2">
      <c r="A44" s="54"/>
      <c r="B44" s="21" t="s">
        <v>301</v>
      </c>
      <c r="C44" s="24"/>
      <c r="D44" s="24"/>
      <c r="E44" s="24"/>
      <c r="F44" s="41"/>
    </row>
    <row r="45" spans="1:6" x14ac:dyDescent="0.2">
      <c r="A45" s="54"/>
      <c r="B45" s="21" t="s">
        <v>93</v>
      </c>
      <c r="C45" s="25">
        <f>+'MB- PLANT BUILING'!G791-C50</f>
        <v>3626</v>
      </c>
      <c r="D45" s="24" t="s">
        <v>25</v>
      </c>
      <c r="E45" s="24"/>
      <c r="F45" s="41"/>
    </row>
    <row r="46" spans="1:6" x14ac:dyDescent="0.2">
      <c r="A46" s="54"/>
      <c r="B46" s="21"/>
      <c r="C46" s="24"/>
      <c r="D46" s="24"/>
      <c r="E46" s="24"/>
      <c r="F46" s="41"/>
    </row>
    <row r="47" spans="1:6" x14ac:dyDescent="0.2">
      <c r="A47" s="54"/>
      <c r="B47" s="21" t="s">
        <v>302</v>
      </c>
      <c r="C47" s="24"/>
      <c r="D47" s="24"/>
      <c r="E47" s="24"/>
      <c r="F47" s="41"/>
    </row>
    <row r="48" spans="1:6" ht="25.5" x14ac:dyDescent="0.2">
      <c r="A48" s="54"/>
      <c r="B48" s="21" t="s">
        <v>303</v>
      </c>
      <c r="C48" s="24"/>
      <c r="D48" s="24"/>
      <c r="E48" s="24"/>
      <c r="F48" s="41"/>
    </row>
    <row r="49" spans="1:6" x14ac:dyDescent="0.2">
      <c r="A49" s="54">
        <v>14</v>
      </c>
      <c r="B49" s="21" t="s">
        <v>93</v>
      </c>
      <c r="C49" s="25">
        <f>+'MB- PLANT BUILING'!G788</f>
        <v>200.38499999999999</v>
      </c>
      <c r="D49" s="24" t="s">
        <v>25</v>
      </c>
      <c r="E49" s="24"/>
      <c r="F49" s="41"/>
    </row>
    <row r="50" spans="1:6" ht="51" x14ac:dyDescent="0.2">
      <c r="A50" s="54"/>
      <c r="B50" s="109" t="s">
        <v>317</v>
      </c>
      <c r="C50" s="24">
        <v>1575</v>
      </c>
      <c r="D50" s="24" t="s">
        <v>81</v>
      </c>
      <c r="E50" s="24"/>
      <c r="F50" s="41"/>
    </row>
    <row r="51" spans="1:6" x14ac:dyDescent="0.2">
      <c r="A51" s="54"/>
      <c r="B51" s="109"/>
      <c r="C51" s="24"/>
      <c r="D51" s="24"/>
      <c r="E51" s="24"/>
      <c r="F51" s="41"/>
    </row>
    <row r="52" spans="1:6" x14ac:dyDescent="0.2">
      <c r="A52" s="54"/>
      <c r="B52" s="20" t="s">
        <v>304</v>
      </c>
      <c r="C52" s="24"/>
      <c r="D52" s="24"/>
      <c r="E52" s="24"/>
      <c r="F52" s="41"/>
    </row>
    <row r="53" spans="1:6" ht="38.25" x14ac:dyDescent="0.2">
      <c r="A53" s="54">
        <v>15</v>
      </c>
      <c r="B53" s="21" t="s">
        <v>305</v>
      </c>
      <c r="C53" s="25">
        <f>+'MB- PLANT BUILING'!G823</f>
        <v>3006</v>
      </c>
      <c r="D53" s="24" t="s">
        <v>25</v>
      </c>
      <c r="E53" s="24"/>
      <c r="F53" s="41"/>
    </row>
    <row r="54" spans="1:6" x14ac:dyDescent="0.2">
      <c r="A54" s="54"/>
      <c r="B54" s="21"/>
      <c r="C54" s="24"/>
      <c r="D54" s="24"/>
      <c r="E54" s="24"/>
      <c r="F54" s="41"/>
    </row>
    <row r="55" spans="1:6" ht="51" x14ac:dyDescent="0.2">
      <c r="A55" s="54">
        <v>16</v>
      </c>
      <c r="B55" s="21" t="s">
        <v>306</v>
      </c>
      <c r="C55" s="25">
        <f>+'MB- PLANT BUILING'!G857</f>
        <v>3251</v>
      </c>
      <c r="D55" s="24" t="s">
        <v>25</v>
      </c>
      <c r="E55" s="24"/>
      <c r="F55" s="41"/>
    </row>
    <row r="56" spans="1:6" ht="38.25" x14ac:dyDescent="0.2">
      <c r="A56" s="126">
        <v>17</v>
      </c>
      <c r="B56" s="22" t="s">
        <v>318</v>
      </c>
      <c r="C56" s="26">
        <v>200</v>
      </c>
      <c r="D56" s="26" t="s">
        <v>319</v>
      </c>
    </row>
    <row r="57" spans="1:6" x14ac:dyDescent="0.2">
      <c r="A57" s="54"/>
      <c r="B57" s="20" t="s">
        <v>94</v>
      </c>
      <c r="C57" s="24"/>
      <c r="D57" s="24"/>
      <c r="E57" s="24"/>
      <c r="F57" s="41"/>
    </row>
    <row r="58" spans="1:6" x14ac:dyDescent="0.2">
      <c r="A58" s="54"/>
      <c r="B58" s="21"/>
      <c r="C58" s="24"/>
      <c r="D58" s="24"/>
      <c r="E58" s="24"/>
      <c r="F58" s="41"/>
    </row>
    <row r="59" spans="1:6" ht="51" x14ac:dyDescent="0.2">
      <c r="A59" s="54">
        <v>18</v>
      </c>
      <c r="B59" s="21" t="s">
        <v>307</v>
      </c>
      <c r="C59" s="25">
        <f>+'MB- PLANT BUILING'!G1009</f>
        <v>4601</v>
      </c>
      <c r="D59" s="24" t="s">
        <v>81</v>
      </c>
      <c r="E59" s="24"/>
      <c r="F59" s="41"/>
    </row>
    <row r="60" spans="1:6" x14ac:dyDescent="0.2">
      <c r="A60" s="54"/>
      <c r="B60" s="21"/>
      <c r="C60" s="24"/>
      <c r="D60" s="24"/>
      <c r="E60" s="24"/>
      <c r="F60" s="41"/>
    </row>
    <row r="61" spans="1:6" ht="63.75" x14ac:dyDescent="0.2">
      <c r="A61" s="54">
        <v>19</v>
      </c>
      <c r="B61" s="21" t="s">
        <v>361</v>
      </c>
      <c r="C61" s="25">
        <f>+'MB- PLANT BUILING'!G1002</f>
        <v>3006</v>
      </c>
      <c r="D61" s="24" t="s">
        <v>81</v>
      </c>
      <c r="E61" s="24"/>
      <c r="F61" s="41"/>
    </row>
    <row r="62" spans="1:6" x14ac:dyDescent="0.2">
      <c r="A62" s="54"/>
      <c r="B62" s="21"/>
      <c r="C62" s="24"/>
      <c r="D62" s="24"/>
      <c r="E62" s="24"/>
      <c r="F62" s="41"/>
    </row>
    <row r="63" spans="1:6" ht="89.25" x14ac:dyDescent="0.2">
      <c r="A63" s="54">
        <v>20</v>
      </c>
      <c r="B63" s="21" t="s">
        <v>308</v>
      </c>
      <c r="C63" s="25">
        <f>+'MB- PLANT BUILING'!G997</f>
        <v>3351</v>
      </c>
      <c r="D63" s="24" t="s">
        <v>81</v>
      </c>
      <c r="E63" s="24"/>
      <c r="F63" s="41"/>
    </row>
    <row r="64" spans="1:6" ht="15.75" x14ac:dyDescent="0.2">
      <c r="A64" s="120"/>
      <c r="B64" s="121" t="s">
        <v>101</v>
      </c>
      <c r="C64" s="122"/>
      <c r="D64" s="123"/>
      <c r="E64" s="124"/>
      <c r="F64" s="125">
        <f>SUM(F9:F63)</f>
        <v>0</v>
      </c>
    </row>
    <row r="65" spans="1:6" s="115" customFormat="1" ht="15" x14ac:dyDescent="0.2">
      <c r="A65" s="110"/>
      <c r="B65" s="111" t="s">
        <v>364</v>
      </c>
      <c r="C65" s="112"/>
      <c r="D65" s="113"/>
      <c r="E65" s="114"/>
    </row>
    <row r="66" spans="1:6" ht="51" x14ac:dyDescent="0.2">
      <c r="A66" s="54">
        <v>21</v>
      </c>
      <c r="B66" s="21" t="s">
        <v>366</v>
      </c>
      <c r="C66" s="25">
        <v>500</v>
      </c>
      <c r="D66" s="24" t="s">
        <v>37</v>
      </c>
      <c r="E66" s="24"/>
      <c r="F66" s="41"/>
    </row>
    <row r="67" spans="1:6" x14ac:dyDescent="0.2">
      <c r="A67" s="54"/>
      <c r="B67" s="21"/>
      <c r="C67" s="25"/>
      <c r="D67" s="24"/>
      <c r="E67" s="24"/>
      <c r="F67" s="41"/>
    </row>
    <row r="68" spans="1:6" ht="140.25" x14ac:dyDescent="0.2">
      <c r="A68" s="54">
        <v>22</v>
      </c>
      <c r="B68" s="21" t="s">
        <v>365</v>
      </c>
      <c r="C68" s="25">
        <v>1170</v>
      </c>
      <c r="D68" s="24" t="s">
        <v>37</v>
      </c>
      <c r="E68" s="24"/>
      <c r="F68" s="41"/>
    </row>
    <row r="69" spans="1:6" ht="165" x14ac:dyDescent="0.2">
      <c r="A69" s="54">
        <v>23</v>
      </c>
      <c r="B69" s="127" t="s">
        <v>367</v>
      </c>
      <c r="C69" s="25">
        <v>800</v>
      </c>
      <c r="D69" s="24" t="s">
        <v>37</v>
      </c>
      <c r="E69" s="24"/>
      <c r="F69" s="41"/>
    </row>
    <row r="70" spans="1:6" ht="89.25" x14ac:dyDescent="0.2">
      <c r="A70" s="54">
        <v>24</v>
      </c>
      <c r="B70" s="21" t="s">
        <v>320</v>
      </c>
      <c r="C70" s="25">
        <v>800</v>
      </c>
      <c r="D70" s="24" t="s">
        <v>321</v>
      </c>
      <c r="E70" s="24"/>
      <c r="F70" s="41"/>
    </row>
    <row r="71" spans="1:6" ht="38.25" x14ac:dyDescent="0.2">
      <c r="A71" s="54">
        <v>25</v>
      </c>
      <c r="B71" s="21" t="s">
        <v>323</v>
      </c>
      <c r="C71" s="25">
        <v>260</v>
      </c>
      <c r="D71" s="24" t="s">
        <v>322</v>
      </c>
      <c r="E71" s="24"/>
      <c r="F71" s="41"/>
    </row>
    <row r="72" spans="1:6" ht="38.25" x14ac:dyDescent="0.2">
      <c r="A72" s="54">
        <v>26</v>
      </c>
      <c r="B72" s="21" t="s">
        <v>324</v>
      </c>
      <c r="C72" s="25">
        <v>1</v>
      </c>
      <c r="D72" s="24" t="s">
        <v>325</v>
      </c>
      <c r="E72" s="24"/>
      <c r="F72" s="41"/>
    </row>
    <row r="73" spans="1:6" ht="38.25" x14ac:dyDescent="0.2">
      <c r="A73" s="54">
        <v>27</v>
      </c>
      <c r="B73" s="21" t="s">
        <v>326</v>
      </c>
      <c r="C73" s="25">
        <v>1</v>
      </c>
      <c r="D73" s="24" t="s">
        <v>325</v>
      </c>
      <c r="E73" s="24"/>
      <c r="F73" s="41"/>
    </row>
    <row r="74" spans="1:6" ht="38.25" x14ac:dyDescent="0.2">
      <c r="A74" s="54">
        <v>28</v>
      </c>
      <c r="B74" s="21" t="s">
        <v>327</v>
      </c>
      <c r="C74" s="25">
        <v>1</v>
      </c>
      <c r="D74" s="24" t="s">
        <v>325</v>
      </c>
      <c r="E74" s="24"/>
      <c r="F74" s="41"/>
    </row>
    <row r="75" spans="1:6" ht="38.25" x14ac:dyDescent="0.2">
      <c r="A75" s="54">
        <v>29</v>
      </c>
      <c r="B75" s="21" t="s">
        <v>328</v>
      </c>
      <c r="C75" s="25">
        <v>1</v>
      </c>
      <c r="D75" s="24" t="s">
        <v>329</v>
      </c>
      <c r="E75" s="24"/>
      <c r="F75" s="41"/>
    </row>
    <row r="76" spans="1:6" ht="38.25" x14ac:dyDescent="0.2">
      <c r="A76" s="54">
        <v>30</v>
      </c>
      <c r="B76" s="21" t="s">
        <v>330</v>
      </c>
      <c r="C76" s="25">
        <v>1</v>
      </c>
      <c r="D76" s="24" t="s">
        <v>331</v>
      </c>
      <c r="E76" s="24"/>
      <c r="F76" s="41"/>
    </row>
    <row r="77" spans="1:6" ht="38.25" x14ac:dyDescent="0.2">
      <c r="A77" s="54">
        <v>31</v>
      </c>
      <c r="B77" s="21" t="s">
        <v>332</v>
      </c>
      <c r="C77" s="25">
        <v>1</v>
      </c>
      <c r="D77" s="24" t="s">
        <v>331</v>
      </c>
      <c r="E77" s="24"/>
      <c r="F77" s="41"/>
    </row>
    <row r="78" spans="1:6" ht="63.75" x14ac:dyDescent="0.2">
      <c r="A78" s="54">
        <v>32</v>
      </c>
      <c r="B78" s="21" t="s">
        <v>333</v>
      </c>
      <c r="C78" s="25">
        <v>1</v>
      </c>
      <c r="D78" s="24" t="s">
        <v>329</v>
      </c>
      <c r="E78" s="24"/>
      <c r="F78" s="41"/>
    </row>
    <row r="79" spans="1:6" ht="51" x14ac:dyDescent="0.2">
      <c r="A79" s="54">
        <v>33</v>
      </c>
      <c r="B79" s="21" t="s">
        <v>334</v>
      </c>
      <c r="C79" s="25">
        <v>1</v>
      </c>
      <c r="D79" s="24" t="s">
        <v>329</v>
      </c>
      <c r="E79" s="24"/>
      <c r="F79" s="41"/>
    </row>
    <row r="80" spans="1:6" ht="102" x14ac:dyDescent="0.2">
      <c r="A80" s="54">
        <v>34</v>
      </c>
      <c r="B80" s="21" t="s">
        <v>335</v>
      </c>
      <c r="C80" s="25"/>
      <c r="D80" s="24"/>
      <c r="E80" s="24"/>
      <c r="F80" s="41"/>
    </row>
    <row r="81" spans="1:6" x14ac:dyDescent="0.2">
      <c r="A81" s="54" t="s">
        <v>336</v>
      </c>
      <c r="B81" s="21" t="s">
        <v>337</v>
      </c>
      <c r="C81" s="25">
        <v>1</v>
      </c>
      <c r="D81" s="24" t="s">
        <v>2</v>
      </c>
      <c r="E81" s="24"/>
      <c r="F81" s="41"/>
    </row>
    <row r="82" spans="1:6" x14ac:dyDescent="0.2">
      <c r="A82" s="54" t="s">
        <v>338</v>
      </c>
      <c r="B82" s="21" t="s">
        <v>339</v>
      </c>
      <c r="C82" s="25">
        <v>1</v>
      </c>
      <c r="D82" s="24" t="s">
        <v>2</v>
      </c>
      <c r="E82" s="24"/>
      <c r="F82" s="41"/>
    </row>
    <row r="83" spans="1:6" x14ac:dyDescent="0.2">
      <c r="A83" s="54" t="s">
        <v>340</v>
      </c>
      <c r="B83" s="21" t="s">
        <v>341</v>
      </c>
      <c r="C83" s="25">
        <v>1</v>
      </c>
      <c r="D83" s="24" t="s">
        <v>2</v>
      </c>
      <c r="E83" s="24"/>
      <c r="F83" s="41"/>
    </row>
    <row r="84" spans="1:6" x14ac:dyDescent="0.2">
      <c r="A84" s="54" t="s">
        <v>342</v>
      </c>
      <c r="B84" s="21" t="s">
        <v>343</v>
      </c>
      <c r="C84" s="25">
        <v>1</v>
      </c>
      <c r="D84" s="24" t="s">
        <v>2</v>
      </c>
      <c r="E84" s="24"/>
      <c r="F84" s="41"/>
    </row>
    <row r="85" spans="1:6" x14ac:dyDescent="0.2">
      <c r="A85" s="54" t="s">
        <v>344</v>
      </c>
      <c r="B85" s="21" t="s">
        <v>345</v>
      </c>
      <c r="C85" s="25">
        <v>1</v>
      </c>
      <c r="D85" s="24" t="s">
        <v>2</v>
      </c>
      <c r="E85" s="24"/>
      <c r="F85" s="41"/>
    </row>
    <row r="86" spans="1:6" x14ac:dyDescent="0.2">
      <c r="A86" s="54" t="s">
        <v>346</v>
      </c>
      <c r="B86" s="21" t="s">
        <v>347</v>
      </c>
      <c r="C86" s="25">
        <v>1</v>
      </c>
      <c r="D86" s="24" t="s">
        <v>2</v>
      </c>
      <c r="E86" s="24"/>
      <c r="F86" s="41"/>
    </row>
    <row r="87" spans="1:6" ht="102" x14ac:dyDescent="0.2">
      <c r="A87" s="54">
        <v>35</v>
      </c>
      <c r="B87" s="21" t="s">
        <v>348</v>
      </c>
      <c r="C87" s="25"/>
      <c r="D87" s="24"/>
      <c r="E87" s="24"/>
      <c r="F87" s="41"/>
    </row>
    <row r="88" spans="1:6" x14ac:dyDescent="0.2">
      <c r="A88" s="54" t="s">
        <v>336</v>
      </c>
      <c r="B88" s="21" t="s">
        <v>349</v>
      </c>
      <c r="C88" s="25">
        <v>1</v>
      </c>
      <c r="D88" s="24" t="s">
        <v>2</v>
      </c>
      <c r="E88" s="24"/>
      <c r="F88" s="41"/>
    </row>
    <row r="89" spans="1:6" x14ac:dyDescent="0.2">
      <c r="A89" s="54" t="s">
        <v>338</v>
      </c>
      <c r="B89" s="21" t="s">
        <v>339</v>
      </c>
      <c r="C89" s="25">
        <v>1</v>
      </c>
      <c r="D89" s="24" t="s">
        <v>2</v>
      </c>
      <c r="E89" s="24"/>
      <c r="F89" s="41"/>
    </row>
    <row r="90" spans="1:6" x14ac:dyDescent="0.2">
      <c r="A90" s="54" t="s">
        <v>340</v>
      </c>
      <c r="B90" s="21" t="s">
        <v>341</v>
      </c>
      <c r="C90" s="25">
        <v>1</v>
      </c>
      <c r="D90" s="24" t="s">
        <v>2</v>
      </c>
      <c r="E90" s="24"/>
      <c r="F90" s="41"/>
    </row>
    <row r="91" spans="1:6" x14ac:dyDescent="0.2">
      <c r="A91" s="54" t="s">
        <v>342</v>
      </c>
      <c r="B91" s="21" t="s">
        <v>343</v>
      </c>
      <c r="C91" s="25">
        <v>1</v>
      </c>
      <c r="D91" s="24" t="s">
        <v>2</v>
      </c>
      <c r="E91" s="24"/>
      <c r="F91" s="41"/>
    </row>
    <row r="92" spans="1:6" x14ac:dyDescent="0.2">
      <c r="A92" s="54" t="s">
        <v>344</v>
      </c>
      <c r="B92" s="21" t="s">
        <v>345</v>
      </c>
      <c r="C92" s="25">
        <v>1</v>
      </c>
      <c r="D92" s="24" t="s">
        <v>2</v>
      </c>
      <c r="E92" s="24"/>
      <c r="F92" s="41"/>
    </row>
    <row r="93" spans="1:6" x14ac:dyDescent="0.2">
      <c r="A93" s="54" t="s">
        <v>346</v>
      </c>
      <c r="B93" s="21" t="s">
        <v>347</v>
      </c>
      <c r="C93" s="25">
        <v>1</v>
      </c>
      <c r="D93" s="24" t="s">
        <v>2</v>
      </c>
      <c r="E93" s="24"/>
      <c r="F93" s="41"/>
    </row>
    <row r="94" spans="1:6" ht="51" x14ac:dyDescent="0.2">
      <c r="A94" s="54">
        <v>36</v>
      </c>
      <c r="B94" s="21" t="s">
        <v>350</v>
      </c>
      <c r="C94" s="25"/>
      <c r="D94" s="24"/>
      <c r="E94" s="24"/>
      <c r="F94" s="41"/>
    </row>
    <row r="95" spans="1:6" x14ac:dyDescent="0.2">
      <c r="A95" s="54" t="s">
        <v>336</v>
      </c>
      <c r="B95" s="21" t="s">
        <v>351</v>
      </c>
      <c r="C95" s="25">
        <v>1</v>
      </c>
      <c r="D95" s="24" t="s">
        <v>2</v>
      </c>
      <c r="E95" s="24"/>
      <c r="F95" s="41"/>
    </row>
    <row r="96" spans="1:6" x14ac:dyDescent="0.2">
      <c r="A96" s="54" t="s">
        <v>338</v>
      </c>
      <c r="B96" s="21" t="s">
        <v>352</v>
      </c>
      <c r="C96" s="25">
        <v>1</v>
      </c>
      <c r="D96" s="24" t="s">
        <v>2</v>
      </c>
      <c r="E96" s="24"/>
      <c r="F96" s="41"/>
    </row>
    <row r="97" spans="1:6" x14ac:dyDescent="0.2">
      <c r="A97" s="54" t="s">
        <v>340</v>
      </c>
      <c r="B97" s="21" t="s">
        <v>353</v>
      </c>
      <c r="C97" s="25">
        <v>1</v>
      </c>
      <c r="D97" s="24" t="s">
        <v>2</v>
      </c>
      <c r="E97" s="24"/>
      <c r="F97" s="41"/>
    </row>
    <row r="98" spans="1:6" ht="25.5" x14ac:dyDescent="0.2">
      <c r="A98" s="54">
        <v>37</v>
      </c>
      <c r="B98" s="21" t="s">
        <v>354</v>
      </c>
      <c r="C98" s="25"/>
      <c r="D98" s="24"/>
      <c r="E98" s="24"/>
      <c r="F98" s="41"/>
    </row>
    <row r="99" spans="1:6" x14ac:dyDescent="0.2">
      <c r="A99" s="54"/>
      <c r="B99" s="21" t="s">
        <v>355</v>
      </c>
      <c r="C99" s="25">
        <v>1</v>
      </c>
      <c r="D99" s="24" t="s">
        <v>329</v>
      </c>
      <c r="E99" s="24"/>
      <c r="F99" s="41"/>
    </row>
    <row r="100" spans="1:6" ht="76.5" x14ac:dyDescent="0.2">
      <c r="A100" s="54">
        <v>38</v>
      </c>
      <c r="B100" s="21" t="s">
        <v>356</v>
      </c>
      <c r="C100" s="25">
        <v>1</v>
      </c>
      <c r="D100" s="24" t="s">
        <v>331</v>
      </c>
      <c r="E100" s="24"/>
      <c r="F100" s="41"/>
    </row>
    <row r="101" spans="1:6" ht="76.5" x14ac:dyDescent="0.2">
      <c r="A101" s="54">
        <v>39</v>
      </c>
      <c r="B101" s="21" t="s">
        <v>357</v>
      </c>
      <c r="C101" s="25"/>
      <c r="D101" s="24"/>
      <c r="E101" s="24"/>
      <c r="F101" s="41"/>
    </row>
    <row r="102" spans="1:6" ht="38.25" x14ac:dyDescent="0.2">
      <c r="A102" s="54" t="s">
        <v>336</v>
      </c>
      <c r="B102" s="21" t="s">
        <v>358</v>
      </c>
      <c r="C102" s="25">
        <v>1</v>
      </c>
      <c r="D102" s="24" t="s">
        <v>329</v>
      </c>
      <c r="E102" s="24"/>
      <c r="F102" s="41"/>
    </row>
    <row r="103" spans="1:6" ht="38.25" x14ac:dyDescent="0.2">
      <c r="A103" s="54" t="s">
        <v>338</v>
      </c>
      <c r="B103" s="21" t="s">
        <v>359</v>
      </c>
      <c r="C103" s="25">
        <v>1</v>
      </c>
      <c r="D103" s="24" t="s">
        <v>329</v>
      </c>
      <c r="E103" s="24"/>
      <c r="F103" s="41"/>
    </row>
    <row r="104" spans="1:6" ht="38.25" x14ac:dyDescent="0.2">
      <c r="A104" s="54" t="s">
        <v>340</v>
      </c>
      <c r="B104" s="21" t="s">
        <v>360</v>
      </c>
      <c r="C104" s="25">
        <v>1</v>
      </c>
      <c r="D104" s="24" t="s">
        <v>329</v>
      </c>
      <c r="E104" s="24"/>
      <c r="F104" s="41"/>
    </row>
    <row r="105" spans="1:6" ht="63.75" x14ac:dyDescent="0.2">
      <c r="A105" s="148">
        <v>40</v>
      </c>
      <c r="B105" s="151" t="s">
        <v>377</v>
      </c>
      <c r="C105" s="150">
        <v>1</v>
      </c>
      <c r="D105" s="149" t="s">
        <v>376</v>
      </c>
      <c r="E105" s="24"/>
      <c r="F105" s="153"/>
    </row>
    <row r="106" spans="1:6" ht="114.75" x14ac:dyDescent="0.2">
      <c r="A106" s="148">
        <v>41</v>
      </c>
      <c r="B106" s="152" t="s">
        <v>378</v>
      </c>
      <c r="C106" s="150">
        <v>1</v>
      </c>
      <c r="D106" s="149" t="s">
        <v>376</v>
      </c>
      <c r="E106" s="24"/>
      <c r="F106" s="153"/>
    </row>
    <row r="107" spans="1:6" ht="25.5" x14ac:dyDescent="0.2">
      <c r="A107" s="148">
        <v>42</v>
      </c>
      <c r="B107" s="152" t="s">
        <v>379</v>
      </c>
      <c r="C107" s="150">
        <v>1</v>
      </c>
      <c r="D107" s="149" t="s">
        <v>380</v>
      </c>
      <c r="E107" s="24"/>
      <c r="F107" s="153"/>
    </row>
    <row r="108" spans="1:6" ht="63.75" x14ac:dyDescent="0.2">
      <c r="A108" s="148">
        <v>43</v>
      </c>
      <c r="B108" s="154" t="s">
        <v>382</v>
      </c>
      <c r="C108" s="150">
        <v>1</v>
      </c>
      <c r="D108" s="149" t="s">
        <v>331</v>
      </c>
      <c r="E108" s="24"/>
      <c r="F108" s="153"/>
    </row>
    <row r="109" spans="1:6" ht="15" x14ac:dyDescent="0.25">
      <c r="A109" s="116"/>
      <c r="B109" s="117" t="s">
        <v>362</v>
      </c>
      <c r="C109" s="118"/>
      <c r="D109" s="118"/>
      <c r="E109" s="118"/>
      <c r="F109" s="119">
        <f>SUM(F70:F108)</f>
        <v>0</v>
      </c>
    </row>
  </sheetData>
  <protectedRanges>
    <protectedRange password="CABB" sqref="A1:D5" name="Range1_1_1_1"/>
  </protectedRanges>
  <mergeCells count="7">
    <mergeCell ref="E6:F6"/>
    <mergeCell ref="A1:D1"/>
    <mergeCell ref="E1:F5"/>
    <mergeCell ref="A2:D2"/>
    <mergeCell ref="A3:D3"/>
    <mergeCell ref="A4:D4"/>
    <mergeCell ref="C5:D5"/>
  </mergeCells>
  <phoneticPr fontId="3" type="noConversion"/>
  <pageMargins left="0.70866141732283472" right="0.70866141732283472" top="0.74803149606299213" bottom="0.74803149606299213" header="0.31496062992125984" footer="0.31496062992125984"/>
  <pageSetup paperSize="9" scale="62" orientation="portrait" r:id="rId1"/>
  <headerFooter>
    <oddFooter>&amp;LS3M DESIGN CONSULTANTS LLP&amp;C&amp;F&amp;RPage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1"/>
  <sheetViews>
    <sheetView topLeftCell="A802" zoomScale="115" zoomScaleNormal="115" zoomScaleSheetLayoutView="85" workbookViewId="0">
      <selection activeCell="B802" sqref="B1:B1048576"/>
    </sheetView>
  </sheetViews>
  <sheetFormatPr defaultRowHeight="15" x14ac:dyDescent="0.25"/>
  <cols>
    <col min="2" max="2" width="30.28515625" style="1" bestFit="1" customWidth="1"/>
    <col min="3" max="3" width="9.7109375" style="92" bestFit="1" customWidth="1"/>
    <col min="4" max="4" width="9.28515625" style="92" bestFit="1" customWidth="1"/>
    <col min="5" max="5" width="8.85546875" style="92"/>
    <col min="6" max="6" width="13.85546875" style="92" bestFit="1" customWidth="1"/>
    <col min="7" max="7" width="11.42578125" style="92" bestFit="1" customWidth="1"/>
    <col min="9" max="9" width="8.85546875" style="89"/>
  </cols>
  <sheetData>
    <row r="1" spans="1:9" ht="16.5" thickBot="1" x14ac:dyDescent="0.3">
      <c r="A1" s="142" t="s">
        <v>313</v>
      </c>
      <c r="B1" s="143"/>
      <c r="C1" s="143"/>
      <c r="D1" s="143"/>
      <c r="E1" s="143"/>
      <c r="F1" s="143"/>
      <c r="G1" s="144"/>
      <c r="H1" s="132"/>
      <c r="I1" s="133"/>
    </row>
    <row r="2" spans="1:9" ht="16.5" thickBot="1" x14ac:dyDescent="0.3">
      <c r="A2" s="142" t="s">
        <v>310</v>
      </c>
      <c r="B2" s="143"/>
      <c r="C2" s="143"/>
      <c r="D2" s="143"/>
      <c r="E2" s="143"/>
      <c r="F2" s="143"/>
      <c r="G2" s="144"/>
      <c r="H2" s="134"/>
      <c r="I2" s="135"/>
    </row>
    <row r="3" spans="1:9" ht="16.5" thickBot="1" x14ac:dyDescent="0.3">
      <c r="A3" s="142" t="s">
        <v>103</v>
      </c>
      <c r="B3" s="143"/>
      <c r="C3" s="143"/>
      <c r="D3" s="143"/>
      <c r="E3" s="143"/>
      <c r="F3" s="143"/>
      <c r="G3" s="144"/>
      <c r="H3" s="134"/>
      <c r="I3" s="135"/>
    </row>
    <row r="4" spans="1:9" ht="16.5" thickBot="1" x14ac:dyDescent="0.3">
      <c r="A4" s="142" t="s">
        <v>102</v>
      </c>
      <c r="B4" s="143"/>
      <c r="C4" s="143"/>
      <c r="D4" s="143"/>
      <c r="E4" s="143"/>
      <c r="F4" s="143"/>
      <c r="G4" s="144"/>
      <c r="H4" s="136"/>
      <c r="I4" s="137"/>
    </row>
    <row r="5" spans="1:9" ht="15.75" x14ac:dyDescent="0.25">
      <c r="A5" s="45" t="s">
        <v>311</v>
      </c>
      <c r="B5" s="44"/>
      <c r="C5" s="91"/>
      <c r="D5" s="91"/>
      <c r="E5" s="91"/>
      <c r="F5" s="91"/>
      <c r="G5" s="91"/>
      <c r="H5" s="43"/>
      <c r="I5" s="84"/>
    </row>
    <row r="6" spans="1:9" ht="14.45" customHeight="1" x14ac:dyDescent="0.25">
      <c r="A6" s="46"/>
      <c r="G6" s="93"/>
      <c r="H6" s="42"/>
      <c r="I6" s="85"/>
    </row>
    <row r="7" spans="1:9" x14ac:dyDescent="0.25">
      <c r="A7" s="47" t="s">
        <v>0</v>
      </c>
      <c r="B7" s="31" t="s">
        <v>1</v>
      </c>
      <c r="C7" s="17" t="s">
        <v>2</v>
      </c>
      <c r="D7" s="17" t="s">
        <v>3</v>
      </c>
      <c r="E7" s="17" t="s">
        <v>4</v>
      </c>
      <c r="F7" s="17" t="s">
        <v>5</v>
      </c>
      <c r="G7" s="17" t="s">
        <v>6</v>
      </c>
      <c r="H7" s="2" t="s">
        <v>7</v>
      </c>
      <c r="I7" s="83"/>
    </row>
    <row r="8" spans="1:9" x14ac:dyDescent="0.25">
      <c r="A8" s="47" t="s">
        <v>43</v>
      </c>
      <c r="B8" s="31"/>
      <c r="C8" s="17"/>
      <c r="D8" s="17"/>
      <c r="E8" s="17"/>
      <c r="F8" s="17"/>
      <c r="G8" s="17"/>
      <c r="H8" s="2"/>
      <c r="I8" s="83"/>
    </row>
    <row r="9" spans="1:9" x14ac:dyDescent="0.25">
      <c r="A9" s="47"/>
      <c r="B9" s="29" t="s">
        <v>44</v>
      </c>
      <c r="C9" s="17"/>
      <c r="D9" s="17"/>
      <c r="E9" s="17"/>
      <c r="F9" s="17"/>
      <c r="G9" s="17"/>
      <c r="H9" s="2"/>
      <c r="I9" s="83"/>
    </row>
    <row r="10" spans="1:9" x14ac:dyDescent="0.25">
      <c r="A10" s="47"/>
      <c r="B10" s="28" t="s">
        <v>45</v>
      </c>
      <c r="C10" s="14"/>
      <c r="D10" s="14"/>
      <c r="E10" s="14"/>
      <c r="F10" s="14"/>
      <c r="G10" s="14"/>
      <c r="H10" s="2"/>
      <c r="I10" s="83"/>
    </row>
    <row r="11" spans="1:9" x14ac:dyDescent="0.25">
      <c r="A11" s="47"/>
      <c r="B11" s="32" t="s">
        <v>46</v>
      </c>
      <c r="C11" s="14">
        <v>5</v>
      </c>
      <c r="D11" s="14">
        <v>1.8</v>
      </c>
      <c r="E11" s="14">
        <v>1.8</v>
      </c>
      <c r="F11" s="14">
        <v>3</v>
      </c>
      <c r="G11" s="64">
        <f>PRODUCT(C11:F11)</f>
        <v>48.599999999999994</v>
      </c>
      <c r="H11" s="2"/>
      <c r="I11" s="83"/>
    </row>
    <row r="12" spans="1:9" x14ac:dyDescent="0.25">
      <c r="A12" s="47"/>
      <c r="B12" s="32" t="s">
        <v>47</v>
      </c>
      <c r="C12" s="14">
        <v>3</v>
      </c>
      <c r="D12" s="14">
        <v>2.1</v>
      </c>
      <c r="E12" s="14">
        <v>2.1</v>
      </c>
      <c r="F12" s="14">
        <v>3</v>
      </c>
      <c r="G12" s="64">
        <f>PRODUCT(C12:F12)</f>
        <v>39.690000000000005</v>
      </c>
      <c r="H12" s="2"/>
      <c r="I12" s="83"/>
    </row>
    <row r="13" spans="1:9" x14ac:dyDescent="0.25">
      <c r="A13" s="47"/>
      <c r="B13" s="32" t="s">
        <v>48</v>
      </c>
      <c r="C13" s="14">
        <v>1</v>
      </c>
      <c r="D13" s="14">
        <v>2.2999999999999998</v>
      </c>
      <c r="E13" s="14">
        <v>2.2999999999999998</v>
      </c>
      <c r="F13" s="14">
        <v>3</v>
      </c>
      <c r="G13" s="64">
        <f>PRODUCT(C13:F13)</f>
        <v>15.869999999999997</v>
      </c>
      <c r="H13" s="2"/>
      <c r="I13" s="83"/>
    </row>
    <row r="14" spans="1:9" x14ac:dyDescent="0.25">
      <c r="A14" s="47"/>
      <c r="B14" s="32" t="s">
        <v>49</v>
      </c>
      <c r="C14" s="14">
        <v>1</v>
      </c>
      <c r="D14" s="14">
        <v>2.6</v>
      </c>
      <c r="E14" s="14">
        <v>2.6</v>
      </c>
      <c r="F14" s="14">
        <v>3</v>
      </c>
      <c r="G14" s="64">
        <f>PRODUCT(C14:F14)</f>
        <v>20.28</v>
      </c>
      <c r="H14" s="2"/>
      <c r="I14" s="83"/>
    </row>
    <row r="15" spans="1:9" x14ac:dyDescent="0.25">
      <c r="A15" s="47"/>
      <c r="B15" s="32" t="s">
        <v>50</v>
      </c>
      <c r="C15" s="14">
        <v>4</v>
      </c>
      <c r="D15" s="14">
        <v>2.7</v>
      </c>
      <c r="E15" s="14">
        <v>2.7</v>
      </c>
      <c r="F15" s="14">
        <v>3</v>
      </c>
      <c r="G15" s="64">
        <f>PRODUCT(C15:F15)</f>
        <v>87.480000000000018</v>
      </c>
      <c r="H15" s="2"/>
      <c r="I15" s="83"/>
    </row>
    <row r="16" spans="1:9" x14ac:dyDescent="0.25">
      <c r="A16" s="47"/>
      <c r="B16" s="32" t="s">
        <v>51</v>
      </c>
      <c r="C16" s="14">
        <v>10</v>
      </c>
      <c r="D16" s="14">
        <v>2.9</v>
      </c>
      <c r="E16" s="14">
        <v>2.9</v>
      </c>
      <c r="F16" s="14">
        <v>3</v>
      </c>
      <c r="G16" s="64">
        <f t="shared" ref="G16" si="0">PRODUCT(C16:F16)</f>
        <v>252.29999999999998</v>
      </c>
      <c r="H16" s="2"/>
      <c r="I16" s="83"/>
    </row>
    <row r="17" spans="1:9" x14ac:dyDescent="0.25">
      <c r="A17" s="47"/>
      <c r="B17" s="32" t="s">
        <v>105</v>
      </c>
      <c r="C17" s="14">
        <v>5</v>
      </c>
      <c r="D17" s="14">
        <v>3.05</v>
      </c>
      <c r="E17" s="14">
        <v>3.05</v>
      </c>
      <c r="F17" s="14">
        <v>3</v>
      </c>
      <c r="G17" s="64">
        <f>PRODUCT(C17:F17)</f>
        <v>139.53749999999999</v>
      </c>
      <c r="H17" s="2"/>
      <c r="I17" s="83"/>
    </row>
    <row r="18" spans="1:9" x14ac:dyDescent="0.25">
      <c r="A18" s="47"/>
      <c r="B18" s="32" t="s">
        <v>106</v>
      </c>
      <c r="C18" s="14">
        <v>2</v>
      </c>
      <c r="D18" s="14">
        <v>3.3</v>
      </c>
      <c r="E18" s="14">
        <v>3.3</v>
      </c>
      <c r="F18" s="14">
        <v>3</v>
      </c>
      <c r="G18" s="64">
        <f>PRODUCT(C18:F18)</f>
        <v>65.339999999999989</v>
      </c>
      <c r="H18" s="2"/>
      <c r="I18" s="83"/>
    </row>
    <row r="19" spans="1:9" x14ac:dyDescent="0.25">
      <c r="A19" s="47"/>
      <c r="B19" s="32" t="s">
        <v>107</v>
      </c>
      <c r="C19" s="14">
        <v>1</v>
      </c>
      <c r="D19" s="14">
        <v>3.45</v>
      </c>
      <c r="E19" s="14">
        <v>3.45</v>
      </c>
      <c r="F19" s="14">
        <v>3</v>
      </c>
      <c r="G19" s="64">
        <f>PRODUCT(C19:F19)</f>
        <v>35.707500000000003</v>
      </c>
      <c r="H19" s="2"/>
      <c r="I19" s="83"/>
    </row>
    <row r="20" spans="1:9" x14ac:dyDescent="0.25">
      <c r="A20" s="47"/>
      <c r="B20" s="32"/>
      <c r="C20" s="14"/>
      <c r="D20" s="14"/>
      <c r="E20" s="14"/>
      <c r="F20" s="14"/>
      <c r="G20" s="64"/>
      <c r="H20" s="2"/>
      <c r="I20" s="83"/>
    </row>
    <row r="21" spans="1:9" x14ac:dyDescent="0.25">
      <c r="A21" s="47"/>
      <c r="B21" s="28" t="s">
        <v>233</v>
      </c>
      <c r="C21" s="14"/>
      <c r="D21" s="14"/>
      <c r="E21" s="14"/>
      <c r="F21" s="14"/>
      <c r="G21" s="14"/>
      <c r="H21" s="2"/>
      <c r="I21" s="83"/>
    </row>
    <row r="22" spans="1:9" x14ac:dyDescent="0.25">
      <c r="A22" s="47"/>
      <c r="B22" s="90" t="s">
        <v>132</v>
      </c>
      <c r="C22" s="14">
        <v>1</v>
      </c>
      <c r="D22" s="14">
        <v>39.090000000000003</v>
      </c>
      <c r="E22" s="14">
        <v>0.23</v>
      </c>
      <c r="F22" s="14">
        <v>0.3</v>
      </c>
      <c r="G22" s="13">
        <f t="shared" ref="G22:G24" si="1">+PRODUCT(C22:F22)</f>
        <v>2.6972100000000001</v>
      </c>
      <c r="H22" s="2"/>
      <c r="I22" s="83"/>
    </row>
    <row r="23" spans="1:9" x14ac:dyDescent="0.25">
      <c r="A23" s="47"/>
      <c r="B23" s="90" t="s">
        <v>133</v>
      </c>
      <c r="C23" s="14">
        <v>1</v>
      </c>
      <c r="D23" s="14">
        <v>121.07</v>
      </c>
      <c r="E23" s="14">
        <v>0.23</v>
      </c>
      <c r="F23" s="14">
        <v>0.38</v>
      </c>
      <c r="G23" s="13">
        <f t="shared" si="1"/>
        <v>10.581518000000001</v>
      </c>
      <c r="H23" s="2"/>
      <c r="I23" s="83"/>
    </row>
    <row r="24" spans="1:9" x14ac:dyDescent="0.25">
      <c r="A24" s="47"/>
      <c r="B24" s="90" t="s">
        <v>134</v>
      </c>
      <c r="C24" s="14">
        <v>1</v>
      </c>
      <c r="D24" s="14">
        <v>144.47</v>
      </c>
      <c r="E24" s="14">
        <v>0.23</v>
      </c>
      <c r="F24" s="14">
        <v>0.45</v>
      </c>
      <c r="G24" s="13">
        <f t="shared" si="1"/>
        <v>14.952644999999999</v>
      </c>
      <c r="H24" s="2"/>
      <c r="I24" s="83"/>
    </row>
    <row r="25" spans="1:9" x14ac:dyDescent="0.25">
      <c r="A25" s="47"/>
      <c r="B25" s="31"/>
      <c r="C25" s="17"/>
      <c r="D25" s="17"/>
      <c r="E25" s="17"/>
      <c r="F25" s="17"/>
      <c r="G25" s="17"/>
      <c r="H25" s="2"/>
      <c r="I25" s="83"/>
    </row>
    <row r="26" spans="1:9" x14ac:dyDescent="0.25">
      <c r="A26" s="47"/>
      <c r="B26" s="31"/>
      <c r="C26" s="17"/>
      <c r="D26" s="17"/>
      <c r="E26" s="17"/>
      <c r="F26" s="13" t="s">
        <v>20</v>
      </c>
      <c r="G26" s="13">
        <f>SUM(G11:G25)</f>
        <v>733.03637300000003</v>
      </c>
      <c r="H26" s="9" t="s">
        <v>21</v>
      </c>
      <c r="I26" s="83"/>
    </row>
    <row r="27" spans="1:9" x14ac:dyDescent="0.25">
      <c r="A27" s="47"/>
      <c r="B27" s="31"/>
      <c r="C27" s="17"/>
      <c r="D27" s="17"/>
      <c r="E27" s="17"/>
      <c r="F27" s="94" t="s">
        <v>22</v>
      </c>
      <c r="G27" s="94">
        <f>ROUND(G26,0)</f>
        <v>733</v>
      </c>
      <c r="H27" s="33" t="s">
        <v>42</v>
      </c>
      <c r="I27" s="83"/>
    </row>
    <row r="28" spans="1:9" x14ac:dyDescent="0.25">
      <c r="A28" s="47"/>
      <c r="B28" s="31"/>
      <c r="C28" s="17"/>
      <c r="D28" s="17"/>
      <c r="E28" s="17"/>
      <c r="F28" s="17"/>
      <c r="G28" s="17"/>
      <c r="H28" s="2"/>
      <c r="I28" s="83"/>
    </row>
    <row r="29" spans="1:9" ht="30" x14ac:dyDescent="0.25">
      <c r="A29" s="47"/>
      <c r="B29" s="31" t="s">
        <v>64</v>
      </c>
      <c r="C29" s="17"/>
      <c r="D29" s="17"/>
      <c r="E29" s="17"/>
      <c r="F29" s="17"/>
      <c r="G29" s="17"/>
      <c r="H29" s="2"/>
      <c r="I29" s="83"/>
    </row>
    <row r="30" spans="1:9" x14ac:dyDescent="0.25">
      <c r="A30" s="47"/>
      <c r="B30" s="28" t="s">
        <v>60</v>
      </c>
      <c r="C30" s="94">
        <f>G26</f>
        <v>733.03637300000003</v>
      </c>
      <c r="D30" s="17"/>
      <c r="E30" s="17"/>
      <c r="F30" s="17"/>
      <c r="G30" s="17"/>
      <c r="H30" s="2"/>
      <c r="I30" s="83"/>
    </row>
    <row r="31" spans="1:9" x14ac:dyDescent="0.25">
      <c r="A31" s="47"/>
      <c r="B31" s="28" t="s">
        <v>61</v>
      </c>
      <c r="C31" s="17"/>
      <c r="D31" s="17"/>
      <c r="E31" s="17"/>
      <c r="F31" s="17"/>
      <c r="G31" s="17"/>
      <c r="H31" s="2"/>
      <c r="I31" s="83"/>
    </row>
    <row r="32" spans="1:9" x14ac:dyDescent="0.25">
      <c r="A32" s="47"/>
      <c r="B32" s="28" t="s">
        <v>53</v>
      </c>
      <c r="C32" s="65">
        <f>SUM(G58:G75)</f>
        <v>62.867265000000003</v>
      </c>
      <c r="D32" s="17"/>
      <c r="E32" s="17"/>
      <c r="F32" s="17"/>
      <c r="G32" s="17"/>
      <c r="H32" s="2"/>
      <c r="I32" s="83"/>
    </row>
    <row r="33" spans="1:9" ht="30" x14ac:dyDescent="0.25">
      <c r="A33" s="47"/>
      <c r="B33" s="28" t="s">
        <v>63</v>
      </c>
      <c r="C33" s="65">
        <f>SUM(G89:G128)</f>
        <v>306.51349299999998</v>
      </c>
      <c r="D33" s="17"/>
      <c r="E33" s="17"/>
      <c r="F33" s="17"/>
      <c r="G33" s="17"/>
      <c r="H33" s="2"/>
      <c r="I33" s="83"/>
    </row>
    <row r="34" spans="1:9" x14ac:dyDescent="0.25">
      <c r="A34" s="47"/>
      <c r="B34" s="28"/>
      <c r="C34" s="17"/>
      <c r="D34" s="17"/>
      <c r="E34" s="17"/>
      <c r="F34" s="17"/>
      <c r="G34" s="17"/>
      <c r="H34" s="2"/>
      <c r="I34" s="83"/>
    </row>
    <row r="35" spans="1:9" x14ac:dyDescent="0.25">
      <c r="A35" s="47"/>
      <c r="B35" s="28" t="s">
        <v>111</v>
      </c>
      <c r="C35" s="94">
        <f>C30-C32-C33</f>
        <v>363.65561500000007</v>
      </c>
      <c r="D35" s="17">
        <v>1</v>
      </c>
      <c r="E35" s="17">
        <v>1</v>
      </c>
      <c r="F35" s="17">
        <v>1</v>
      </c>
      <c r="G35" s="64">
        <f>PRODUCT(C35:F35)</f>
        <v>363.65561500000007</v>
      </c>
      <c r="H35" s="2"/>
      <c r="I35" s="83"/>
    </row>
    <row r="36" spans="1:9" x14ac:dyDescent="0.25">
      <c r="A36" s="47"/>
      <c r="B36" s="67" t="s">
        <v>149</v>
      </c>
      <c r="C36" s="14">
        <v>1</v>
      </c>
      <c r="D36" s="14">
        <v>809</v>
      </c>
      <c r="E36" s="14"/>
      <c r="F36" s="14">
        <v>1.83</v>
      </c>
      <c r="G36" s="64">
        <f t="shared" ref="G36:G37" si="2">PRODUCT(C36:F36)</f>
        <v>1480.47</v>
      </c>
      <c r="H36" s="2"/>
      <c r="I36" s="83"/>
    </row>
    <row r="37" spans="1:9" x14ac:dyDescent="0.25">
      <c r="A37" s="47"/>
      <c r="B37" s="9" t="s">
        <v>148</v>
      </c>
      <c r="C37" s="14">
        <v>1</v>
      </c>
      <c r="D37" s="14">
        <v>284</v>
      </c>
      <c r="E37" s="14"/>
      <c r="F37" s="14">
        <v>1.35</v>
      </c>
      <c r="G37" s="64">
        <f t="shared" si="2"/>
        <v>383.40000000000003</v>
      </c>
      <c r="H37" s="2"/>
      <c r="I37" s="83"/>
    </row>
    <row r="38" spans="1:9" x14ac:dyDescent="0.25">
      <c r="A38" s="47"/>
      <c r="B38" s="31"/>
      <c r="C38" s="17"/>
      <c r="D38" s="17"/>
      <c r="E38" s="17"/>
      <c r="F38" s="13" t="s">
        <v>20</v>
      </c>
      <c r="G38" s="13">
        <f>SUM(G35:G37)</f>
        <v>2227.525615</v>
      </c>
      <c r="H38" s="9" t="s">
        <v>21</v>
      </c>
      <c r="I38" s="83"/>
    </row>
    <row r="39" spans="1:9" x14ac:dyDescent="0.25">
      <c r="A39" s="47"/>
      <c r="B39" s="31"/>
      <c r="C39" s="17"/>
      <c r="D39" s="17"/>
      <c r="E39" s="17"/>
      <c r="F39" s="94" t="s">
        <v>22</v>
      </c>
      <c r="G39" s="94">
        <f>ROUND(G38,0)</f>
        <v>2228</v>
      </c>
      <c r="H39" s="33" t="s">
        <v>42</v>
      </c>
      <c r="I39" s="83"/>
    </row>
    <row r="40" spans="1:9" x14ac:dyDescent="0.25">
      <c r="A40" s="47"/>
      <c r="B40" s="31"/>
      <c r="C40" s="17"/>
      <c r="D40" s="17"/>
      <c r="E40" s="17"/>
      <c r="F40" s="17"/>
      <c r="G40" s="17"/>
      <c r="H40" s="2"/>
      <c r="I40" s="83"/>
    </row>
    <row r="41" spans="1:9" x14ac:dyDescent="0.25">
      <c r="A41" s="47"/>
      <c r="B41" s="31"/>
      <c r="C41" s="17"/>
      <c r="D41" s="17"/>
      <c r="E41" s="17"/>
      <c r="F41" s="17"/>
      <c r="G41" s="17"/>
      <c r="H41" s="2"/>
      <c r="I41" s="83"/>
    </row>
    <row r="42" spans="1:9" x14ac:dyDescent="0.25">
      <c r="A42" s="47"/>
      <c r="B42" s="29" t="s">
        <v>65</v>
      </c>
      <c r="C42" s="17"/>
      <c r="D42" s="17"/>
      <c r="E42" s="17"/>
      <c r="F42" s="17"/>
      <c r="G42" s="17"/>
      <c r="H42" s="2"/>
      <c r="I42" s="83"/>
    </row>
    <row r="43" spans="1:9" x14ac:dyDescent="0.25">
      <c r="A43" s="47"/>
      <c r="B43" s="31"/>
      <c r="C43" s="17"/>
      <c r="D43" s="17"/>
      <c r="E43" s="17"/>
      <c r="F43" s="17"/>
      <c r="G43" s="17"/>
      <c r="H43" s="2"/>
      <c r="I43" s="83"/>
    </row>
    <row r="44" spans="1:9" ht="30" x14ac:dyDescent="0.25">
      <c r="A44" s="47"/>
      <c r="B44" s="32" t="s">
        <v>66</v>
      </c>
      <c r="C44" s="17">
        <v>10</v>
      </c>
      <c r="D44" s="17">
        <v>1</v>
      </c>
      <c r="E44" s="17">
        <v>1</v>
      </c>
      <c r="F44" s="17">
        <v>1</v>
      </c>
      <c r="G44" s="64">
        <f>PRODUCT(C44:F44)</f>
        <v>10</v>
      </c>
      <c r="H44" s="2"/>
      <c r="I44" s="83"/>
    </row>
    <row r="45" spans="1:9" x14ac:dyDescent="0.25">
      <c r="A45" s="47"/>
      <c r="B45" s="31"/>
      <c r="C45" s="17"/>
      <c r="D45" s="17"/>
      <c r="E45" s="17"/>
      <c r="F45" s="13" t="s">
        <v>20</v>
      </c>
      <c r="G45" s="13">
        <f>SUM(G43:G44)</f>
        <v>10</v>
      </c>
      <c r="H45" s="9" t="s">
        <v>21</v>
      </c>
      <c r="I45" s="83"/>
    </row>
    <row r="46" spans="1:9" x14ac:dyDescent="0.25">
      <c r="A46" s="47"/>
      <c r="B46" s="31"/>
      <c r="C46" s="17"/>
      <c r="D46" s="17"/>
      <c r="E46" s="17"/>
      <c r="F46" s="94" t="s">
        <v>22</v>
      </c>
      <c r="G46" s="94">
        <f>ROUND(G45,0)</f>
        <v>10</v>
      </c>
      <c r="H46" s="33" t="s">
        <v>42</v>
      </c>
      <c r="I46" s="83"/>
    </row>
    <row r="47" spans="1:9" x14ac:dyDescent="0.25">
      <c r="A47" s="47"/>
      <c r="B47" s="31"/>
      <c r="C47" s="17"/>
      <c r="D47" s="17"/>
      <c r="E47" s="17"/>
      <c r="F47" s="94"/>
      <c r="G47" s="94"/>
      <c r="H47" s="8"/>
      <c r="I47" s="83"/>
    </row>
    <row r="48" spans="1:9" s="80" customFormat="1" x14ac:dyDescent="0.25">
      <c r="A48" s="76"/>
      <c r="B48" s="77"/>
      <c r="C48" s="95"/>
      <c r="D48" s="95"/>
      <c r="E48" s="95"/>
      <c r="F48" s="96"/>
      <c r="G48" s="96"/>
      <c r="H48" s="79"/>
      <c r="I48" s="86"/>
    </row>
    <row r="49" spans="1:9" s="80" customFormat="1" x14ac:dyDescent="0.25">
      <c r="A49" s="76"/>
      <c r="B49" s="81" t="s">
        <v>58</v>
      </c>
      <c r="C49" s="95"/>
      <c r="D49" s="95"/>
      <c r="E49" s="95"/>
      <c r="F49" s="95"/>
      <c r="G49" s="95"/>
      <c r="H49" s="78"/>
      <c r="I49" s="86"/>
    </row>
    <row r="50" spans="1:9" s="80" customFormat="1" x14ac:dyDescent="0.25">
      <c r="A50" s="76"/>
      <c r="B50" s="77" t="s">
        <v>59</v>
      </c>
      <c r="C50" s="95">
        <v>1</v>
      </c>
      <c r="D50" s="95">
        <v>844</v>
      </c>
      <c r="E50" s="95">
        <f>1.2</f>
        <v>1.2</v>
      </c>
      <c r="F50" s="95">
        <v>1</v>
      </c>
      <c r="G50" s="97">
        <f>PRODUCT(C50:F50)</f>
        <v>1012.8</v>
      </c>
      <c r="H50" s="78"/>
      <c r="I50" s="86"/>
    </row>
    <row r="51" spans="1:9" s="80" customFormat="1" x14ac:dyDescent="0.25">
      <c r="A51" s="76"/>
      <c r="B51" s="77"/>
      <c r="C51" s="95"/>
      <c r="D51" s="95"/>
      <c r="E51" s="95"/>
      <c r="F51" s="96" t="s">
        <v>20</v>
      </c>
      <c r="G51" s="96">
        <f>SUM(G50)</f>
        <v>1012.8</v>
      </c>
      <c r="H51" s="79" t="s">
        <v>81</v>
      </c>
      <c r="I51" s="86"/>
    </row>
    <row r="52" spans="1:9" s="80" customFormat="1" x14ac:dyDescent="0.25">
      <c r="A52" s="76"/>
      <c r="B52" s="77"/>
      <c r="C52" s="95"/>
      <c r="D52" s="95"/>
      <c r="E52" s="95"/>
      <c r="F52" s="96" t="s">
        <v>22</v>
      </c>
      <c r="G52" s="96">
        <f>ROUND(G51,0)</f>
        <v>1013</v>
      </c>
      <c r="H52" s="79" t="s">
        <v>81</v>
      </c>
      <c r="I52" s="86"/>
    </row>
    <row r="53" spans="1:9" x14ac:dyDescent="0.25">
      <c r="A53" s="47"/>
      <c r="B53" s="31"/>
      <c r="C53" s="17"/>
      <c r="D53" s="17"/>
      <c r="E53" s="17"/>
      <c r="F53" s="94"/>
      <c r="G53" s="94"/>
      <c r="H53" s="8"/>
      <c r="I53" s="83"/>
    </row>
    <row r="54" spans="1:9" x14ac:dyDescent="0.25">
      <c r="A54" s="47"/>
      <c r="B54" s="31"/>
      <c r="C54" s="17"/>
      <c r="D54" s="17"/>
      <c r="E54" s="17"/>
      <c r="F54" s="94"/>
      <c r="G54" s="94"/>
      <c r="H54" s="8"/>
      <c r="I54" s="83"/>
    </row>
    <row r="55" spans="1:9" x14ac:dyDescent="0.25">
      <c r="A55" s="47" t="s">
        <v>55</v>
      </c>
      <c r="B55" s="31"/>
      <c r="C55" s="17"/>
      <c r="D55" s="17"/>
      <c r="E55" s="17"/>
      <c r="F55" s="17"/>
      <c r="G55" s="17"/>
      <c r="H55" s="2"/>
      <c r="I55" s="83"/>
    </row>
    <row r="56" spans="1:9" x14ac:dyDescent="0.25">
      <c r="A56" s="47"/>
      <c r="B56" s="29" t="s">
        <v>78</v>
      </c>
      <c r="C56" s="17"/>
      <c r="D56" s="17"/>
      <c r="E56" s="17"/>
      <c r="F56" s="17"/>
      <c r="G56" s="17"/>
      <c r="H56" s="2"/>
      <c r="I56" s="83"/>
    </row>
    <row r="57" spans="1:9" x14ac:dyDescent="0.25">
      <c r="A57" s="47"/>
      <c r="B57" s="32"/>
      <c r="C57" s="14"/>
      <c r="D57" s="14"/>
      <c r="E57" s="14"/>
      <c r="F57" s="14"/>
      <c r="G57" s="14"/>
      <c r="H57" s="2"/>
      <c r="I57" s="83"/>
    </row>
    <row r="58" spans="1:9" x14ac:dyDescent="0.25">
      <c r="A58" s="47"/>
      <c r="B58" s="32" t="s">
        <v>46</v>
      </c>
      <c r="C58" s="14">
        <v>5</v>
      </c>
      <c r="D58" s="14">
        <v>1.8</v>
      </c>
      <c r="E58" s="14">
        <v>1.8</v>
      </c>
      <c r="F58" s="14">
        <v>0.15</v>
      </c>
      <c r="G58" s="64">
        <f>PRODUCT(C58:F58)</f>
        <v>2.4299999999999997</v>
      </c>
      <c r="H58" s="2"/>
      <c r="I58" s="83"/>
    </row>
    <row r="59" spans="1:9" x14ac:dyDescent="0.25">
      <c r="A59" s="47"/>
      <c r="B59" s="32" t="s">
        <v>47</v>
      </c>
      <c r="C59" s="14">
        <v>3</v>
      </c>
      <c r="D59" s="14">
        <v>2.1</v>
      </c>
      <c r="E59" s="14">
        <v>2.1</v>
      </c>
      <c r="F59" s="14">
        <v>0.15</v>
      </c>
      <c r="G59" s="64">
        <f t="shared" ref="G59:G66" si="3">PRODUCT(C59:F59)</f>
        <v>1.9845000000000002</v>
      </c>
      <c r="H59" s="2"/>
      <c r="I59" s="83"/>
    </row>
    <row r="60" spans="1:9" x14ac:dyDescent="0.25">
      <c r="A60" s="47"/>
      <c r="B60" s="32" t="s">
        <v>48</v>
      </c>
      <c r="C60" s="14">
        <v>1</v>
      </c>
      <c r="D60" s="14">
        <v>2.2999999999999998</v>
      </c>
      <c r="E60" s="14">
        <v>2.2999999999999998</v>
      </c>
      <c r="F60" s="14">
        <v>0.15</v>
      </c>
      <c r="G60" s="64">
        <f t="shared" ref="G60:G63" si="4">PRODUCT(C60:F60)</f>
        <v>0.79349999999999987</v>
      </c>
      <c r="H60" s="2"/>
      <c r="I60" s="83"/>
    </row>
    <row r="61" spans="1:9" x14ac:dyDescent="0.25">
      <c r="A61" s="47"/>
      <c r="B61" s="32" t="s">
        <v>49</v>
      </c>
      <c r="C61" s="14">
        <v>1</v>
      </c>
      <c r="D61" s="14">
        <v>2.6</v>
      </c>
      <c r="E61" s="14">
        <v>2.6</v>
      </c>
      <c r="F61" s="14">
        <v>0.15</v>
      </c>
      <c r="G61" s="64">
        <f t="shared" si="4"/>
        <v>1.014</v>
      </c>
      <c r="H61" s="2"/>
      <c r="I61" s="83"/>
    </row>
    <row r="62" spans="1:9" x14ac:dyDescent="0.25">
      <c r="A62" s="47"/>
      <c r="B62" s="32" t="s">
        <v>50</v>
      </c>
      <c r="C62" s="14">
        <v>4</v>
      </c>
      <c r="D62" s="14">
        <v>2.7</v>
      </c>
      <c r="E62" s="14">
        <v>2.7</v>
      </c>
      <c r="F62" s="14">
        <v>0.15</v>
      </c>
      <c r="G62" s="64">
        <f t="shared" si="4"/>
        <v>4.3740000000000006</v>
      </c>
      <c r="H62" s="2"/>
      <c r="I62" s="83"/>
    </row>
    <row r="63" spans="1:9" x14ac:dyDescent="0.25">
      <c r="A63" s="47"/>
      <c r="B63" s="32" t="s">
        <v>51</v>
      </c>
      <c r="C63" s="14">
        <v>10</v>
      </c>
      <c r="D63" s="14">
        <v>2.9</v>
      </c>
      <c r="E63" s="14">
        <v>2.9</v>
      </c>
      <c r="F63" s="14">
        <v>0.15</v>
      </c>
      <c r="G63" s="64">
        <f t="shared" si="4"/>
        <v>12.614999999999998</v>
      </c>
      <c r="H63" s="2"/>
      <c r="I63" s="83"/>
    </row>
    <row r="64" spans="1:9" x14ac:dyDescent="0.25">
      <c r="A64" s="47"/>
      <c r="B64" s="32" t="s">
        <v>105</v>
      </c>
      <c r="C64" s="14">
        <v>5</v>
      </c>
      <c r="D64" s="14">
        <v>3.05</v>
      </c>
      <c r="E64" s="14">
        <v>3.05</v>
      </c>
      <c r="F64" s="14">
        <v>0.15</v>
      </c>
      <c r="G64" s="64">
        <f t="shared" si="3"/>
        <v>6.9768749999999988</v>
      </c>
      <c r="H64" s="2"/>
      <c r="I64" s="83"/>
    </row>
    <row r="65" spans="1:9" x14ac:dyDescent="0.25">
      <c r="A65" s="47"/>
      <c r="B65" s="32" t="s">
        <v>106</v>
      </c>
      <c r="C65" s="14">
        <v>2</v>
      </c>
      <c r="D65" s="14">
        <v>3.3</v>
      </c>
      <c r="E65" s="14">
        <v>3.3</v>
      </c>
      <c r="F65" s="14">
        <v>0.15</v>
      </c>
      <c r="G65" s="64">
        <f t="shared" si="3"/>
        <v>3.2669999999999995</v>
      </c>
      <c r="H65" s="2"/>
      <c r="I65" s="83"/>
    </row>
    <row r="66" spans="1:9" x14ac:dyDescent="0.25">
      <c r="A66" s="47"/>
      <c r="B66" s="32" t="s">
        <v>107</v>
      </c>
      <c r="C66" s="14">
        <v>1</v>
      </c>
      <c r="D66" s="14">
        <v>3.45</v>
      </c>
      <c r="E66" s="14">
        <v>3.45</v>
      </c>
      <c r="F66" s="14">
        <v>0.15</v>
      </c>
      <c r="G66" s="64">
        <f t="shared" si="3"/>
        <v>1.7853750000000002</v>
      </c>
      <c r="H66" s="2"/>
      <c r="I66" s="83"/>
    </row>
    <row r="67" spans="1:9" x14ac:dyDescent="0.25">
      <c r="A67" s="47"/>
      <c r="B67" s="32"/>
      <c r="C67" s="14"/>
      <c r="D67" s="14"/>
      <c r="E67" s="14"/>
      <c r="F67" s="14"/>
      <c r="G67" s="14"/>
      <c r="H67" s="2"/>
      <c r="I67" s="83"/>
    </row>
    <row r="68" spans="1:9" x14ac:dyDescent="0.25">
      <c r="A68" s="47"/>
      <c r="B68" s="32" t="s">
        <v>112</v>
      </c>
      <c r="C68" s="14">
        <v>1</v>
      </c>
      <c r="D68" s="14">
        <v>304.63</v>
      </c>
      <c r="E68" s="14">
        <v>0.23</v>
      </c>
      <c r="F68" s="14">
        <v>0.15</v>
      </c>
      <c r="G68" s="64">
        <f>PRODUCT(C68:F68)</f>
        <v>10.509735000000001</v>
      </c>
      <c r="H68" s="2"/>
      <c r="I68" s="83"/>
    </row>
    <row r="69" spans="1:9" x14ac:dyDescent="0.25">
      <c r="A69" s="47"/>
      <c r="B69" s="31"/>
      <c r="C69" s="17"/>
      <c r="D69" s="17"/>
      <c r="E69" s="17"/>
      <c r="F69" s="17"/>
      <c r="G69" s="17"/>
      <c r="H69" s="2"/>
      <c r="I69" s="83"/>
    </row>
    <row r="70" spans="1:9" x14ac:dyDescent="0.25">
      <c r="A70" s="47"/>
      <c r="B70" s="66" t="s">
        <v>113</v>
      </c>
      <c r="C70" s="17"/>
      <c r="D70" s="17"/>
      <c r="E70" s="17"/>
      <c r="F70" s="17"/>
      <c r="G70" s="17"/>
      <c r="H70" s="2"/>
      <c r="I70" s="83"/>
    </row>
    <row r="71" spans="1:9" x14ac:dyDescent="0.25">
      <c r="A71" s="47"/>
      <c r="B71" s="32" t="s">
        <v>108</v>
      </c>
      <c r="C71" s="14">
        <v>1</v>
      </c>
      <c r="D71" s="14">
        <v>358.1</v>
      </c>
      <c r="E71" s="14">
        <v>0.23</v>
      </c>
      <c r="F71" s="14">
        <v>0.15</v>
      </c>
      <c r="G71" s="64">
        <f>PRODUCT(C71:F71)</f>
        <v>12.354450000000002</v>
      </c>
      <c r="H71" s="2"/>
      <c r="I71" s="83"/>
    </row>
    <row r="72" spans="1:9" x14ac:dyDescent="0.25">
      <c r="A72" s="47"/>
      <c r="B72" s="32" t="s">
        <v>109</v>
      </c>
      <c r="C72" s="14">
        <v>1</v>
      </c>
      <c r="D72" s="14">
        <v>36.11</v>
      </c>
      <c r="E72" s="14">
        <v>0.3</v>
      </c>
      <c r="F72" s="14">
        <v>0.15</v>
      </c>
      <c r="G72" s="64">
        <f>PRODUCT(C72:F72)</f>
        <v>1.6249499999999999</v>
      </c>
      <c r="H72" s="2"/>
      <c r="I72" s="83"/>
    </row>
    <row r="73" spans="1:9" x14ac:dyDescent="0.25">
      <c r="A73" s="47"/>
      <c r="B73" s="32" t="s">
        <v>110</v>
      </c>
      <c r="C73" s="14">
        <v>1</v>
      </c>
      <c r="D73" s="14">
        <v>28.84</v>
      </c>
      <c r="E73" s="14">
        <v>0.38</v>
      </c>
      <c r="F73" s="14">
        <v>0.15</v>
      </c>
      <c r="G73" s="64">
        <f>PRODUCT(C73:F73)</f>
        <v>1.64388</v>
      </c>
      <c r="H73" s="2"/>
      <c r="I73" s="83"/>
    </row>
    <row r="74" spans="1:9" x14ac:dyDescent="0.25">
      <c r="A74" s="47"/>
      <c r="B74" s="32" t="s">
        <v>114</v>
      </c>
      <c r="C74" s="14">
        <v>1</v>
      </c>
      <c r="D74" s="14">
        <v>7</v>
      </c>
      <c r="E74" s="14">
        <v>0.45</v>
      </c>
      <c r="F74" s="14">
        <v>0.15</v>
      </c>
      <c r="G74" s="64">
        <f>PRODUCT(C74:F74)</f>
        <v>0.47249999999999998</v>
      </c>
      <c r="H74" s="2"/>
      <c r="I74" s="83"/>
    </row>
    <row r="75" spans="1:9" x14ac:dyDescent="0.25">
      <c r="A75" s="47"/>
      <c r="B75" s="32" t="s">
        <v>115</v>
      </c>
      <c r="C75" s="14">
        <v>1</v>
      </c>
      <c r="D75" s="14">
        <v>11.35</v>
      </c>
      <c r="E75" s="14">
        <v>0.6</v>
      </c>
      <c r="F75" s="14">
        <v>0.15</v>
      </c>
      <c r="G75" s="64">
        <f>PRODUCT(C75:F75)</f>
        <v>1.0214999999999999</v>
      </c>
      <c r="H75" s="2"/>
      <c r="I75" s="83"/>
    </row>
    <row r="76" spans="1:9" x14ac:dyDescent="0.25">
      <c r="A76" s="47"/>
      <c r="B76" s="31"/>
      <c r="C76" s="17"/>
      <c r="D76" s="17"/>
      <c r="E76" s="17"/>
      <c r="F76" s="17"/>
      <c r="G76" s="17"/>
      <c r="H76" s="2"/>
      <c r="I76" s="83"/>
    </row>
    <row r="77" spans="1:9" x14ac:dyDescent="0.25">
      <c r="A77" s="47"/>
      <c r="B77" s="31"/>
      <c r="C77" s="17"/>
      <c r="D77" s="17"/>
      <c r="E77" s="17"/>
      <c r="F77" s="13" t="s">
        <v>20</v>
      </c>
      <c r="G77" s="13">
        <f>SUM(G58:G76)</f>
        <v>62.867265000000003</v>
      </c>
      <c r="H77" s="9" t="s">
        <v>21</v>
      </c>
      <c r="I77" s="83"/>
    </row>
    <row r="78" spans="1:9" x14ac:dyDescent="0.25">
      <c r="A78" s="47"/>
      <c r="B78" s="31"/>
      <c r="C78" s="17"/>
      <c r="D78" s="17"/>
      <c r="E78" s="17"/>
      <c r="F78" s="94" t="s">
        <v>22</v>
      </c>
      <c r="G78" s="98">
        <f>ROUND(G77,0)</f>
        <v>63</v>
      </c>
      <c r="H78" s="33" t="s">
        <v>42</v>
      </c>
      <c r="I78" s="83"/>
    </row>
    <row r="79" spans="1:9" x14ac:dyDescent="0.25">
      <c r="A79" s="47"/>
      <c r="B79" s="31"/>
      <c r="C79" s="17"/>
      <c r="D79" s="17"/>
      <c r="E79" s="17"/>
      <c r="F79" s="17"/>
      <c r="G79" s="17"/>
      <c r="H79" s="2"/>
      <c r="I79" s="83"/>
    </row>
    <row r="80" spans="1:9" x14ac:dyDescent="0.25">
      <c r="A80" s="47" t="s">
        <v>225</v>
      </c>
      <c r="B80" s="29" t="s">
        <v>56</v>
      </c>
      <c r="C80" s="17"/>
      <c r="D80" s="17"/>
      <c r="E80" s="17"/>
      <c r="F80" s="17"/>
      <c r="G80" s="17"/>
      <c r="H80" s="2"/>
      <c r="I80" s="83"/>
    </row>
    <row r="81" spans="1:9" x14ac:dyDescent="0.25">
      <c r="A81" s="47"/>
      <c r="B81" s="29" t="s">
        <v>57</v>
      </c>
      <c r="C81" s="17"/>
      <c r="D81" s="17"/>
      <c r="E81" s="17"/>
      <c r="F81" s="17"/>
      <c r="G81" s="17"/>
      <c r="H81" s="2"/>
      <c r="I81" s="83"/>
    </row>
    <row r="82" spans="1:9" x14ac:dyDescent="0.25">
      <c r="A82" s="47"/>
      <c r="B82" s="34" t="s">
        <v>62</v>
      </c>
      <c r="C82" s="65">
        <f>SUM(G89:G97)</f>
        <v>135.25687499999998</v>
      </c>
      <c r="D82" s="17"/>
      <c r="E82" s="17"/>
      <c r="F82" s="17"/>
      <c r="G82" s="17"/>
      <c r="H82" s="2"/>
      <c r="I82" s="83"/>
    </row>
    <row r="83" spans="1:9" x14ac:dyDescent="0.25">
      <c r="A83" s="47"/>
      <c r="B83" s="34" t="s">
        <v>70</v>
      </c>
      <c r="C83" s="65">
        <f>SUM(G100:G109)</f>
        <v>64.015559999999994</v>
      </c>
      <c r="D83" s="17"/>
      <c r="E83" s="17"/>
      <c r="F83" s="17"/>
      <c r="G83" s="17"/>
      <c r="H83" s="2"/>
      <c r="I83" s="83"/>
    </row>
    <row r="84" spans="1:9" x14ac:dyDescent="0.25">
      <c r="A84" s="47"/>
      <c r="B84" s="34" t="s">
        <v>112</v>
      </c>
      <c r="C84" s="65">
        <f>+SUM(G112:G114)</f>
        <v>28.231372999999998</v>
      </c>
      <c r="D84" s="17"/>
      <c r="E84" s="17"/>
      <c r="F84" s="17"/>
      <c r="G84" s="17"/>
      <c r="H84" s="2"/>
      <c r="I84" s="83"/>
    </row>
    <row r="85" spans="1:9" x14ac:dyDescent="0.25">
      <c r="A85" s="47"/>
      <c r="B85" s="34" t="s">
        <v>52</v>
      </c>
      <c r="C85" s="65">
        <f>SUM(G116:G127)</f>
        <v>63.599685000000001</v>
      </c>
      <c r="D85" s="17"/>
      <c r="E85" s="17"/>
      <c r="F85" s="17"/>
      <c r="G85" s="17"/>
      <c r="H85" s="2"/>
      <c r="I85" s="83"/>
    </row>
    <row r="86" spans="1:9" x14ac:dyDescent="0.25">
      <c r="A86" s="47"/>
      <c r="B86" s="34" t="s">
        <v>137</v>
      </c>
      <c r="C86" s="65">
        <f>+SUM(G128)</f>
        <v>15.41</v>
      </c>
      <c r="D86" s="17"/>
      <c r="E86" s="17"/>
      <c r="F86" s="17"/>
      <c r="G86" s="17"/>
      <c r="H86" s="2"/>
      <c r="I86" s="83"/>
    </row>
    <row r="87" spans="1:9" x14ac:dyDescent="0.25">
      <c r="A87" s="47"/>
      <c r="B87" s="34" t="str">
        <f>+B131</f>
        <v>PCC Floor Finish</v>
      </c>
      <c r="C87" s="65">
        <f>G131</f>
        <v>91.600000000000009</v>
      </c>
      <c r="D87" s="17"/>
      <c r="E87" s="17"/>
      <c r="F87" s="17"/>
      <c r="G87" s="17"/>
      <c r="H87" s="2"/>
      <c r="I87" s="83"/>
    </row>
    <row r="88" spans="1:9" x14ac:dyDescent="0.25">
      <c r="A88" s="47"/>
      <c r="B88" s="32" t="s">
        <v>54</v>
      </c>
      <c r="C88" s="14"/>
      <c r="D88" s="14"/>
      <c r="E88" s="14"/>
      <c r="F88" s="14"/>
      <c r="G88" s="14"/>
      <c r="H88" s="2"/>
      <c r="I88" s="83"/>
    </row>
    <row r="89" spans="1:9" x14ac:dyDescent="0.25">
      <c r="A89" s="47"/>
      <c r="B89" s="12" t="s">
        <v>116</v>
      </c>
      <c r="C89" s="14">
        <v>5</v>
      </c>
      <c r="D89" s="14">
        <v>1.5</v>
      </c>
      <c r="E89" s="14">
        <v>1.5</v>
      </c>
      <c r="F89" s="14">
        <v>0.45</v>
      </c>
      <c r="G89" s="64">
        <f>PRODUCT(C89:F89)</f>
        <v>5.0625</v>
      </c>
      <c r="H89" s="2"/>
      <c r="I89" s="83"/>
    </row>
    <row r="90" spans="1:9" x14ac:dyDescent="0.25">
      <c r="A90" s="47"/>
      <c r="B90" s="12" t="s">
        <v>47</v>
      </c>
      <c r="C90" s="14">
        <v>3</v>
      </c>
      <c r="D90" s="14">
        <v>1.8</v>
      </c>
      <c r="E90" s="14">
        <v>1.8</v>
      </c>
      <c r="F90" s="14">
        <v>0.6</v>
      </c>
      <c r="G90" s="64">
        <f t="shared" ref="G90:G97" si="5">PRODUCT(C90:F90)</f>
        <v>5.8319999999999999</v>
      </c>
      <c r="H90" s="2"/>
      <c r="I90" s="83"/>
    </row>
    <row r="91" spans="1:9" x14ac:dyDescent="0.25">
      <c r="A91" s="47"/>
      <c r="B91" s="12" t="s">
        <v>48</v>
      </c>
      <c r="C91" s="14">
        <v>1</v>
      </c>
      <c r="D91" s="14">
        <v>2</v>
      </c>
      <c r="E91" s="14">
        <v>2</v>
      </c>
      <c r="F91" s="14">
        <v>0.6</v>
      </c>
      <c r="G91" s="64">
        <f t="shared" si="5"/>
        <v>2.4</v>
      </c>
      <c r="H91" s="2"/>
      <c r="I91" s="83"/>
    </row>
    <row r="92" spans="1:9" x14ac:dyDescent="0.25">
      <c r="A92" s="47"/>
      <c r="B92" s="12" t="s">
        <v>49</v>
      </c>
      <c r="C92" s="14">
        <v>1</v>
      </c>
      <c r="D92" s="14">
        <v>2.2999999999999998</v>
      </c>
      <c r="E92" s="14">
        <v>2.2999999999999998</v>
      </c>
      <c r="F92" s="14">
        <v>0.67500000000000004</v>
      </c>
      <c r="G92" s="64">
        <f t="shared" si="5"/>
        <v>3.5707499999999999</v>
      </c>
      <c r="H92" s="2"/>
      <c r="I92" s="83"/>
    </row>
    <row r="93" spans="1:9" x14ac:dyDescent="0.25">
      <c r="A93" s="47"/>
      <c r="B93" s="12" t="s">
        <v>50</v>
      </c>
      <c r="C93" s="14">
        <v>4</v>
      </c>
      <c r="D93" s="14">
        <v>2.4</v>
      </c>
      <c r="E93" s="14">
        <v>2.4</v>
      </c>
      <c r="F93" s="14">
        <v>0.67500000000000004</v>
      </c>
      <c r="G93" s="64">
        <f t="shared" si="5"/>
        <v>15.552</v>
      </c>
      <c r="H93" s="2"/>
      <c r="I93" s="83"/>
    </row>
    <row r="94" spans="1:9" x14ac:dyDescent="0.25">
      <c r="A94" s="47"/>
      <c r="B94" s="12" t="s">
        <v>51</v>
      </c>
      <c r="C94" s="14">
        <v>10</v>
      </c>
      <c r="D94" s="14">
        <v>2.6</v>
      </c>
      <c r="E94" s="14">
        <v>2.6</v>
      </c>
      <c r="F94" s="14">
        <v>0.75</v>
      </c>
      <c r="G94" s="64">
        <f t="shared" si="5"/>
        <v>50.7</v>
      </c>
      <c r="H94" s="2"/>
      <c r="I94" s="83"/>
    </row>
    <row r="95" spans="1:9" ht="13.15" customHeight="1" x14ac:dyDescent="0.25">
      <c r="A95" s="47"/>
      <c r="B95" s="12" t="s">
        <v>105</v>
      </c>
      <c r="C95" s="14">
        <v>5</v>
      </c>
      <c r="D95" s="14">
        <v>2.75</v>
      </c>
      <c r="E95" s="14">
        <v>2.75</v>
      </c>
      <c r="F95" s="14">
        <v>0.75</v>
      </c>
      <c r="G95" s="64">
        <f t="shared" si="5"/>
        <v>28.359375</v>
      </c>
      <c r="H95" s="2"/>
      <c r="I95" s="83"/>
    </row>
    <row r="96" spans="1:9" ht="13.15" customHeight="1" x14ac:dyDescent="0.25">
      <c r="A96" s="47"/>
      <c r="B96" s="12" t="s">
        <v>106</v>
      </c>
      <c r="C96" s="14">
        <v>2</v>
      </c>
      <c r="D96" s="14">
        <v>3</v>
      </c>
      <c r="E96" s="14">
        <v>3</v>
      </c>
      <c r="F96" s="14">
        <v>0.82499999999999996</v>
      </c>
      <c r="G96" s="64">
        <f t="shared" si="5"/>
        <v>14.85</v>
      </c>
      <c r="H96" s="2"/>
      <c r="I96" s="83"/>
    </row>
    <row r="97" spans="1:9" x14ac:dyDescent="0.25">
      <c r="A97" s="47"/>
      <c r="B97" s="12" t="s">
        <v>107</v>
      </c>
      <c r="C97" s="14">
        <v>1</v>
      </c>
      <c r="D97" s="14">
        <v>3.15</v>
      </c>
      <c r="E97" s="14">
        <v>3.15</v>
      </c>
      <c r="F97" s="14">
        <v>0.9</v>
      </c>
      <c r="G97" s="64">
        <f t="shared" si="5"/>
        <v>8.9302499999999991</v>
      </c>
      <c r="H97" s="2"/>
      <c r="I97" s="83"/>
    </row>
    <row r="98" spans="1:9" ht="13.5" customHeight="1" x14ac:dyDescent="0.25">
      <c r="A98" s="47"/>
      <c r="B98" s="32"/>
      <c r="C98" s="14"/>
      <c r="D98" s="14"/>
      <c r="E98" s="14"/>
      <c r="F98" s="14"/>
      <c r="G98" s="64"/>
      <c r="H98" s="2"/>
      <c r="I98" s="83"/>
    </row>
    <row r="99" spans="1:9" x14ac:dyDescent="0.25">
      <c r="A99" s="47"/>
      <c r="B99" s="32" t="s">
        <v>121</v>
      </c>
      <c r="C99" s="14"/>
      <c r="D99" s="14"/>
      <c r="E99" s="14"/>
      <c r="F99" s="14"/>
      <c r="G99" s="14"/>
      <c r="H99" s="2"/>
      <c r="I99" s="83"/>
    </row>
    <row r="100" spans="1:9" x14ac:dyDescent="0.25">
      <c r="A100" s="47"/>
      <c r="B100" s="9" t="s">
        <v>122</v>
      </c>
      <c r="C100" s="14">
        <v>4</v>
      </c>
      <c r="D100" s="14">
        <v>0.3</v>
      </c>
      <c r="E100" s="14">
        <v>0.6</v>
      </c>
      <c r="F100" s="14">
        <v>4.83</v>
      </c>
      <c r="G100" s="64">
        <f>PRODUCT(C100:F100)</f>
        <v>3.4775999999999998</v>
      </c>
      <c r="H100" s="2"/>
      <c r="I100" s="83"/>
    </row>
    <row r="101" spans="1:9" x14ac:dyDescent="0.25">
      <c r="A101" s="47"/>
      <c r="B101" s="9" t="s">
        <v>123</v>
      </c>
      <c r="C101" s="14">
        <v>1</v>
      </c>
      <c r="D101" s="14">
        <v>0.6</v>
      </c>
      <c r="E101" s="14">
        <v>0.6</v>
      </c>
      <c r="F101" s="14">
        <v>4.83</v>
      </c>
      <c r="G101" s="64">
        <f t="shared" ref="G101:G109" si="6">PRODUCT(C101:F101)</f>
        <v>1.7387999999999999</v>
      </c>
      <c r="H101" s="2"/>
      <c r="I101" s="83"/>
    </row>
    <row r="102" spans="1:9" x14ac:dyDescent="0.25">
      <c r="A102" s="47"/>
      <c r="B102" s="9" t="s">
        <v>124</v>
      </c>
      <c r="C102" s="14">
        <v>2</v>
      </c>
      <c r="D102" s="14">
        <v>0.38</v>
      </c>
      <c r="E102" s="14">
        <v>0.6</v>
      </c>
      <c r="F102" s="14">
        <v>4.83</v>
      </c>
      <c r="G102" s="64">
        <f t="shared" si="6"/>
        <v>2.20248</v>
      </c>
      <c r="H102" s="2"/>
      <c r="I102" s="83"/>
    </row>
    <row r="103" spans="1:9" x14ac:dyDescent="0.25">
      <c r="A103" s="47"/>
      <c r="B103" s="9" t="s">
        <v>125</v>
      </c>
      <c r="C103" s="14">
        <v>2</v>
      </c>
      <c r="D103" s="14">
        <v>0.45</v>
      </c>
      <c r="E103" s="14">
        <v>0.6</v>
      </c>
      <c r="F103" s="14">
        <v>4.83</v>
      </c>
      <c r="G103" s="64">
        <f t="shared" si="6"/>
        <v>2.6082000000000001</v>
      </c>
      <c r="H103" s="2"/>
      <c r="I103" s="83"/>
    </row>
    <row r="104" spans="1:9" x14ac:dyDescent="0.25">
      <c r="A104" s="47"/>
      <c r="B104" s="9" t="s">
        <v>126</v>
      </c>
      <c r="C104" s="14">
        <v>2</v>
      </c>
      <c r="D104" s="14">
        <v>0.3</v>
      </c>
      <c r="E104" s="14">
        <v>0.6</v>
      </c>
      <c r="F104" s="14">
        <v>6.18</v>
      </c>
      <c r="G104" s="64">
        <f t="shared" si="6"/>
        <v>2.2247999999999997</v>
      </c>
      <c r="H104" s="2"/>
      <c r="I104" s="83"/>
    </row>
    <row r="105" spans="1:9" x14ac:dyDescent="0.25">
      <c r="A105" s="47"/>
      <c r="B105" s="9" t="s">
        <v>127</v>
      </c>
      <c r="C105" s="14">
        <v>6</v>
      </c>
      <c r="D105" s="14">
        <v>0.6</v>
      </c>
      <c r="E105" s="14">
        <v>0.6</v>
      </c>
      <c r="F105" s="14">
        <v>6.18</v>
      </c>
      <c r="G105" s="64">
        <f t="shared" si="6"/>
        <v>13.348799999999997</v>
      </c>
      <c r="H105" s="2"/>
      <c r="I105" s="83"/>
    </row>
    <row r="106" spans="1:9" ht="13.15" customHeight="1" x14ac:dyDescent="0.25">
      <c r="A106" s="47"/>
      <c r="B106" s="9" t="s">
        <v>128</v>
      </c>
      <c r="C106" s="14">
        <v>2</v>
      </c>
      <c r="D106" s="14">
        <v>0.38</v>
      </c>
      <c r="E106" s="14">
        <v>0.6</v>
      </c>
      <c r="F106" s="14">
        <v>6.18</v>
      </c>
      <c r="G106" s="64">
        <f t="shared" si="6"/>
        <v>2.8180799999999997</v>
      </c>
      <c r="H106" s="2"/>
      <c r="I106" s="83"/>
    </row>
    <row r="107" spans="1:9" ht="13.15" customHeight="1" x14ac:dyDescent="0.25">
      <c r="A107" s="47"/>
      <c r="B107" s="9" t="s">
        <v>129</v>
      </c>
      <c r="C107" s="14">
        <v>4</v>
      </c>
      <c r="D107" s="14">
        <v>0.75</v>
      </c>
      <c r="E107" s="14">
        <v>0.75</v>
      </c>
      <c r="F107" s="14">
        <v>6.18</v>
      </c>
      <c r="G107" s="64">
        <f t="shared" si="6"/>
        <v>13.904999999999999</v>
      </c>
      <c r="H107" s="2"/>
      <c r="I107" s="83"/>
    </row>
    <row r="108" spans="1:9" x14ac:dyDescent="0.25">
      <c r="A108" s="47"/>
      <c r="B108" s="9" t="s">
        <v>130</v>
      </c>
      <c r="C108" s="14">
        <v>3</v>
      </c>
      <c r="D108" s="14">
        <v>0.45</v>
      </c>
      <c r="E108" s="14">
        <v>0.6</v>
      </c>
      <c r="F108" s="14">
        <v>6.18</v>
      </c>
      <c r="G108" s="64">
        <f t="shared" si="6"/>
        <v>5.0057999999999998</v>
      </c>
      <c r="H108" s="2"/>
      <c r="I108" s="83"/>
    </row>
    <row r="109" spans="1:9" ht="13.5" customHeight="1" x14ac:dyDescent="0.25">
      <c r="A109" s="47"/>
      <c r="B109" s="9" t="s">
        <v>131</v>
      </c>
      <c r="C109" s="14">
        <v>6</v>
      </c>
      <c r="D109" s="14">
        <v>0.6</v>
      </c>
      <c r="E109" s="14">
        <v>0.75</v>
      </c>
      <c r="F109" s="14">
        <v>6.18</v>
      </c>
      <c r="G109" s="64">
        <f t="shared" si="6"/>
        <v>16.685999999999996</v>
      </c>
      <c r="H109" s="2"/>
      <c r="I109" s="83"/>
    </row>
    <row r="110" spans="1:9" ht="13.5" customHeight="1" x14ac:dyDescent="0.25">
      <c r="A110" s="47"/>
      <c r="B110" s="9"/>
      <c r="C110" s="14"/>
      <c r="D110" s="14"/>
      <c r="E110" s="14"/>
      <c r="F110" s="14"/>
      <c r="G110" s="64"/>
      <c r="H110" s="2"/>
      <c r="I110" s="83"/>
    </row>
    <row r="111" spans="1:9" ht="13.5" customHeight="1" x14ac:dyDescent="0.25">
      <c r="A111" s="47"/>
      <c r="B111" s="32" t="s">
        <v>112</v>
      </c>
      <c r="C111" s="14"/>
      <c r="D111" s="14"/>
      <c r="E111" s="14"/>
      <c r="F111" s="14"/>
      <c r="G111" s="64"/>
      <c r="H111" s="2"/>
      <c r="I111" s="83"/>
    </row>
    <row r="112" spans="1:9" x14ac:dyDescent="0.25">
      <c r="A112" s="47"/>
      <c r="B112" s="12" t="s">
        <v>132</v>
      </c>
      <c r="C112" s="14">
        <v>1</v>
      </c>
      <c r="D112" s="14">
        <v>39.090000000000003</v>
      </c>
      <c r="E112" s="14">
        <v>0.23</v>
      </c>
      <c r="F112" s="14">
        <v>0.3</v>
      </c>
      <c r="G112" s="64">
        <f>PRODUCT(C112:F112)</f>
        <v>2.6972100000000001</v>
      </c>
      <c r="H112" s="2"/>
      <c r="I112" s="83"/>
    </row>
    <row r="113" spans="1:9" x14ac:dyDescent="0.25">
      <c r="A113" s="47"/>
      <c r="B113" s="12" t="s">
        <v>133</v>
      </c>
      <c r="C113" s="14">
        <v>1</v>
      </c>
      <c r="D113" s="14">
        <v>121.07</v>
      </c>
      <c r="E113" s="14">
        <v>0.23</v>
      </c>
      <c r="F113" s="14">
        <v>0.38</v>
      </c>
      <c r="G113" s="64">
        <f>PRODUCT(C113:F113)</f>
        <v>10.581518000000001</v>
      </c>
      <c r="H113" s="2"/>
      <c r="I113" s="83"/>
    </row>
    <row r="114" spans="1:9" ht="17.25" customHeight="1" x14ac:dyDescent="0.25">
      <c r="A114" s="47"/>
      <c r="B114" s="12" t="s">
        <v>134</v>
      </c>
      <c r="C114" s="14">
        <v>1</v>
      </c>
      <c r="D114" s="14">
        <v>144.47</v>
      </c>
      <c r="E114" s="14">
        <v>0.23</v>
      </c>
      <c r="F114" s="14">
        <v>0.45</v>
      </c>
      <c r="G114" s="64">
        <f>PRODUCT(C114:F114)</f>
        <v>14.952644999999999</v>
      </c>
      <c r="H114" s="2"/>
      <c r="I114" s="83"/>
    </row>
    <row r="115" spans="1:9" ht="17.25" customHeight="1" x14ac:dyDescent="0.25">
      <c r="A115" s="47"/>
      <c r="B115" s="32" t="s">
        <v>117</v>
      </c>
      <c r="C115" s="14"/>
      <c r="D115" s="14"/>
      <c r="E115" s="14"/>
      <c r="F115" s="14"/>
      <c r="G115" s="64"/>
      <c r="H115" s="2"/>
      <c r="I115" s="83"/>
    </row>
    <row r="116" spans="1:9" x14ac:dyDescent="0.25">
      <c r="A116" s="47"/>
      <c r="B116" s="14" t="s">
        <v>108</v>
      </c>
      <c r="C116" s="14">
        <v>1</v>
      </c>
      <c r="D116" s="14">
        <v>120.69</v>
      </c>
      <c r="E116" s="14">
        <v>0.23</v>
      </c>
      <c r="F116" s="14">
        <v>0.45</v>
      </c>
      <c r="G116" s="64">
        <f t="shared" ref="G116:G122" si="7">PRODUCT(C116:F116)</f>
        <v>12.491415</v>
      </c>
      <c r="H116" s="2"/>
      <c r="I116" s="83"/>
    </row>
    <row r="117" spans="1:9" x14ac:dyDescent="0.25">
      <c r="A117" s="47"/>
      <c r="B117" s="14" t="s">
        <v>109</v>
      </c>
      <c r="C117" s="14">
        <v>1</v>
      </c>
      <c r="D117" s="14">
        <v>95.81</v>
      </c>
      <c r="E117" s="14">
        <v>0.23</v>
      </c>
      <c r="F117" s="14">
        <v>0.6</v>
      </c>
      <c r="G117" s="64">
        <f t="shared" si="7"/>
        <v>13.221780000000001</v>
      </c>
      <c r="H117" s="2"/>
      <c r="I117" s="83"/>
    </row>
    <row r="118" spans="1:9" x14ac:dyDescent="0.25">
      <c r="A118" s="47"/>
      <c r="B118" s="14" t="s">
        <v>110</v>
      </c>
      <c r="C118" s="14">
        <v>1</v>
      </c>
      <c r="D118" s="14">
        <v>27.75</v>
      </c>
      <c r="E118" s="14">
        <v>0.3</v>
      </c>
      <c r="F118" s="14">
        <v>0.6</v>
      </c>
      <c r="G118" s="64">
        <f t="shared" si="7"/>
        <v>4.9949999999999992</v>
      </c>
      <c r="H118" s="2"/>
      <c r="I118" s="83"/>
    </row>
    <row r="119" spans="1:9" x14ac:dyDescent="0.25">
      <c r="A119" s="47"/>
      <c r="B119" s="14" t="s">
        <v>114</v>
      </c>
      <c r="C119" s="14">
        <v>1</v>
      </c>
      <c r="D119" s="14">
        <v>18.52</v>
      </c>
      <c r="E119" s="14">
        <v>0.38</v>
      </c>
      <c r="F119" s="14">
        <v>0.6</v>
      </c>
      <c r="G119" s="64">
        <f t="shared" si="7"/>
        <v>4.2225599999999996</v>
      </c>
      <c r="H119" s="2"/>
      <c r="I119" s="83"/>
    </row>
    <row r="120" spans="1:9" x14ac:dyDescent="0.25">
      <c r="A120" s="47"/>
      <c r="B120" s="14" t="s">
        <v>115</v>
      </c>
      <c r="C120" s="14">
        <v>1</v>
      </c>
      <c r="D120" s="14">
        <v>6.96</v>
      </c>
      <c r="E120" s="14">
        <v>0.45</v>
      </c>
      <c r="F120" s="14">
        <v>0.6</v>
      </c>
      <c r="G120" s="64">
        <f t="shared" si="7"/>
        <v>1.8792</v>
      </c>
      <c r="H120" s="2"/>
      <c r="I120" s="83"/>
    </row>
    <row r="121" spans="1:9" x14ac:dyDescent="0.25">
      <c r="A121" s="47"/>
      <c r="B121" s="14" t="s">
        <v>135</v>
      </c>
      <c r="C121" s="14">
        <v>1</v>
      </c>
      <c r="D121" s="14">
        <v>11.35</v>
      </c>
      <c r="E121" s="14">
        <v>0.6</v>
      </c>
      <c r="F121" s="14">
        <v>0.6</v>
      </c>
      <c r="G121" s="64">
        <f t="shared" si="7"/>
        <v>4.0859999999999994</v>
      </c>
      <c r="H121" s="2"/>
      <c r="I121" s="83"/>
    </row>
    <row r="122" spans="1:9" x14ac:dyDescent="0.25">
      <c r="A122" s="47"/>
      <c r="B122" s="14" t="s">
        <v>136</v>
      </c>
      <c r="C122" s="14">
        <v>1</v>
      </c>
      <c r="D122" s="14">
        <v>26.59</v>
      </c>
      <c r="E122" s="14">
        <v>0.23</v>
      </c>
      <c r="F122" s="14">
        <v>0.75</v>
      </c>
      <c r="G122" s="64">
        <f t="shared" si="7"/>
        <v>4.5867750000000003</v>
      </c>
      <c r="H122" s="2"/>
      <c r="I122" s="83"/>
    </row>
    <row r="123" spans="1:9" x14ac:dyDescent="0.25">
      <c r="A123" s="47"/>
      <c r="B123" s="32" t="s">
        <v>118</v>
      </c>
      <c r="C123" s="14"/>
      <c r="D123" s="14"/>
      <c r="E123" s="14"/>
      <c r="F123" s="14"/>
      <c r="G123" s="64"/>
      <c r="H123" s="2"/>
      <c r="I123" s="83"/>
    </row>
    <row r="124" spans="1:9" x14ac:dyDescent="0.25">
      <c r="A124" s="47"/>
      <c r="B124" s="12" t="s">
        <v>108</v>
      </c>
      <c r="C124" s="14">
        <v>1</v>
      </c>
      <c r="D124" s="14">
        <v>68.28</v>
      </c>
      <c r="E124" s="14">
        <v>0.23</v>
      </c>
      <c r="F124" s="14">
        <v>0.6</v>
      </c>
      <c r="G124" s="64">
        <f>PRODUCT(C124:F124)</f>
        <v>9.4226400000000012</v>
      </c>
      <c r="H124" s="2"/>
      <c r="I124" s="83"/>
    </row>
    <row r="125" spans="1:9" x14ac:dyDescent="0.25">
      <c r="A125" s="47"/>
      <c r="B125" s="12" t="s">
        <v>109</v>
      </c>
      <c r="C125" s="14">
        <v>1</v>
      </c>
      <c r="D125" s="14">
        <v>46.73</v>
      </c>
      <c r="E125" s="14">
        <v>0.23</v>
      </c>
      <c r="F125" s="14">
        <v>0.45</v>
      </c>
      <c r="G125" s="64">
        <f>PRODUCT(C125:F125)</f>
        <v>4.8365549999999997</v>
      </c>
      <c r="H125" s="2"/>
      <c r="I125" s="83"/>
    </row>
    <row r="126" spans="1:9" x14ac:dyDescent="0.25">
      <c r="A126" s="47"/>
      <c r="B126" s="12" t="s">
        <v>110</v>
      </c>
      <c r="C126" s="14">
        <v>1</v>
      </c>
      <c r="D126" s="14">
        <v>10.32</v>
      </c>
      <c r="E126" s="14">
        <v>0.38</v>
      </c>
      <c r="F126" s="14">
        <v>0.6</v>
      </c>
      <c r="G126" s="64">
        <f>PRODUCT(C126:F126)</f>
        <v>2.3529599999999999</v>
      </c>
      <c r="H126" s="2"/>
      <c r="I126" s="83"/>
    </row>
    <row r="127" spans="1:9" x14ac:dyDescent="0.25">
      <c r="A127" s="47"/>
      <c r="B127" s="12" t="s">
        <v>114</v>
      </c>
      <c r="C127" s="14">
        <v>1</v>
      </c>
      <c r="D127" s="14">
        <v>8.36</v>
      </c>
      <c r="E127" s="14">
        <v>0.3</v>
      </c>
      <c r="F127" s="14">
        <v>0.6</v>
      </c>
      <c r="G127" s="64">
        <f>PRODUCT(C127:F127)</f>
        <v>1.5047999999999997</v>
      </c>
      <c r="H127" s="2"/>
      <c r="I127" s="83"/>
    </row>
    <row r="128" spans="1:9" ht="30" x14ac:dyDescent="0.25">
      <c r="A128" s="47"/>
      <c r="B128" s="32" t="s">
        <v>119</v>
      </c>
      <c r="C128" s="14">
        <v>1</v>
      </c>
      <c r="D128" s="14">
        <v>67</v>
      </c>
      <c r="E128" s="14">
        <v>0.23</v>
      </c>
      <c r="F128" s="14">
        <v>1</v>
      </c>
      <c r="G128" s="64">
        <f>PRODUCT(C128:F128)</f>
        <v>15.41</v>
      </c>
      <c r="H128" s="2"/>
      <c r="I128" s="83"/>
    </row>
    <row r="129" spans="1:9" x14ac:dyDescent="0.25">
      <c r="A129" s="47"/>
      <c r="B129" s="31"/>
      <c r="C129" s="14"/>
      <c r="D129" s="14"/>
      <c r="E129" s="14"/>
      <c r="F129" s="14"/>
      <c r="G129" s="64"/>
      <c r="H129" s="2"/>
      <c r="I129" s="83"/>
    </row>
    <row r="130" spans="1:9" x14ac:dyDescent="0.25">
      <c r="A130" s="47"/>
      <c r="B130" s="10"/>
      <c r="C130" s="13"/>
      <c r="D130" s="13"/>
      <c r="E130" s="13"/>
      <c r="F130" s="13"/>
      <c r="G130" s="13"/>
      <c r="H130" s="2"/>
      <c r="I130" s="83"/>
    </row>
    <row r="131" spans="1:9" x14ac:dyDescent="0.25">
      <c r="A131" s="47"/>
      <c r="B131" s="31" t="s">
        <v>120</v>
      </c>
      <c r="C131" s="13">
        <v>1</v>
      </c>
      <c r="D131" s="14">
        <v>916</v>
      </c>
      <c r="E131" s="14">
        <v>0.1</v>
      </c>
      <c r="F131" s="14">
        <v>1</v>
      </c>
      <c r="G131" s="64">
        <f>PRODUCT(C131:F131)</f>
        <v>91.600000000000009</v>
      </c>
      <c r="H131" s="2"/>
      <c r="I131" s="83"/>
    </row>
    <row r="132" spans="1:9" x14ac:dyDescent="0.25">
      <c r="A132" s="47"/>
      <c r="B132" s="31"/>
      <c r="C132" s="13"/>
      <c r="D132" s="17"/>
      <c r="E132" s="17"/>
      <c r="F132" s="17"/>
      <c r="G132" s="64"/>
      <c r="H132" s="2"/>
      <c r="I132" s="83"/>
    </row>
    <row r="133" spans="1:9" x14ac:dyDescent="0.25">
      <c r="A133" s="47"/>
      <c r="B133" s="31"/>
      <c r="C133" s="13"/>
      <c r="D133" s="17"/>
      <c r="E133" s="17"/>
      <c r="F133" s="13" t="s">
        <v>20</v>
      </c>
      <c r="G133" s="13">
        <f>SUM(G89:G131)</f>
        <v>398.11349300000001</v>
      </c>
      <c r="H133" s="14" t="s">
        <v>21</v>
      </c>
      <c r="I133" s="83"/>
    </row>
    <row r="134" spans="1:9" x14ac:dyDescent="0.25">
      <c r="A134" s="47"/>
      <c r="B134" s="31"/>
      <c r="C134" s="13"/>
      <c r="D134" s="17"/>
      <c r="E134" s="17"/>
      <c r="F134" s="94" t="s">
        <v>22</v>
      </c>
      <c r="G134" s="98">
        <f>ROUND(G133,0)</f>
        <v>398</v>
      </c>
      <c r="H134" s="16" t="s">
        <v>42</v>
      </c>
      <c r="I134" s="87"/>
    </row>
    <row r="135" spans="1:9" x14ac:dyDescent="0.25">
      <c r="A135" s="47"/>
      <c r="B135" s="31"/>
      <c r="C135" s="13"/>
      <c r="D135" s="17"/>
      <c r="E135" s="17"/>
      <c r="F135" s="17"/>
      <c r="G135" s="64"/>
      <c r="H135" s="2"/>
      <c r="I135" s="83"/>
    </row>
    <row r="136" spans="1:9" x14ac:dyDescent="0.25">
      <c r="A136" s="47"/>
      <c r="B136" s="29" t="s">
        <v>69</v>
      </c>
      <c r="C136" s="13"/>
      <c r="D136" s="17"/>
      <c r="E136" s="17"/>
      <c r="F136" s="17"/>
      <c r="G136" s="64"/>
      <c r="H136" s="2"/>
      <c r="I136" s="83"/>
    </row>
    <row r="137" spans="1:9" x14ac:dyDescent="0.25">
      <c r="A137" s="47"/>
      <c r="B137" s="34" t="s">
        <v>77</v>
      </c>
      <c r="C137" s="13">
        <f>+SUM(G143:G155)+SUM(G172:G179)+SUM(G191:G193)</f>
        <v>155.45369499999998</v>
      </c>
      <c r="D137" s="17"/>
      <c r="E137" s="17"/>
      <c r="F137" s="17"/>
      <c r="G137" s="64"/>
      <c r="H137" s="2"/>
      <c r="I137" s="83"/>
    </row>
    <row r="138" spans="1:9" x14ac:dyDescent="0.25">
      <c r="A138" s="47"/>
      <c r="B138" s="34" t="s">
        <v>70</v>
      </c>
      <c r="C138" s="13">
        <f>+SUM(G157:G166)+SUM(G181:G186)+SUM(G195:G199)</f>
        <v>102.0111</v>
      </c>
      <c r="D138" s="17"/>
      <c r="E138" s="17"/>
      <c r="F138" s="17"/>
      <c r="G138" s="64"/>
      <c r="H138" s="2"/>
      <c r="I138" s="83"/>
    </row>
    <row r="139" spans="1:9" x14ac:dyDescent="0.25">
      <c r="A139" s="47"/>
      <c r="B139" s="34"/>
      <c r="C139" s="13"/>
      <c r="D139" s="17"/>
      <c r="E139" s="17"/>
      <c r="F139" s="17"/>
      <c r="G139" s="64"/>
      <c r="H139" s="2"/>
      <c r="I139" s="83"/>
    </row>
    <row r="140" spans="1:9" x14ac:dyDescent="0.25">
      <c r="A140" s="47"/>
      <c r="B140" s="34"/>
      <c r="C140" s="13"/>
      <c r="D140" s="17"/>
      <c r="E140" s="17"/>
      <c r="F140" s="17"/>
      <c r="G140" s="64"/>
      <c r="H140" s="2"/>
      <c r="I140" s="83"/>
    </row>
    <row r="141" spans="1:9" x14ac:dyDescent="0.25">
      <c r="A141" s="47"/>
      <c r="B141" s="34"/>
      <c r="C141" s="13"/>
      <c r="D141" s="17"/>
      <c r="E141" s="17"/>
      <c r="F141" s="17"/>
      <c r="G141" s="64"/>
      <c r="H141" s="2"/>
      <c r="I141" s="83"/>
    </row>
    <row r="142" spans="1:9" x14ac:dyDescent="0.25">
      <c r="A142" s="47"/>
      <c r="B142" s="31" t="s">
        <v>10</v>
      </c>
      <c r="C142" s="13"/>
      <c r="D142" s="17"/>
      <c r="E142" s="17"/>
      <c r="F142" s="17"/>
      <c r="G142" s="64"/>
      <c r="H142" s="2"/>
      <c r="I142" s="83"/>
    </row>
    <row r="143" spans="1:9" x14ac:dyDescent="0.25">
      <c r="A143" s="47"/>
      <c r="B143" s="32" t="s">
        <v>138</v>
      </c>
      <c r="C143" s="14">
        <v>1</v>
      </c>
      <c r="D143" s="14">
        <v>67.28</v>
      </c>
      <c r="E143" s="14">
        <v>0.3</v>
      </c>
      <c r="F143" s="14">
        <v>0.6</v>
      </c>
      <c r="G143" s="64">
        <f t="shared" ref="G143:G157" si="8">PRODUCT(C143:F143)</f>
        <v>12.1104</v>
      </c>
      <c r="H143" s="2"/>
      <c r="I143" s="83"/>
    </row>
    <row r="144" spans="1:9" x14ac:dyDescent="0.25">
      <c r="A144" s="47"/>
      <c r="B144" s="32"/>
      <c r="C144" s="14">
        <v>1</v>
      </c>
      <c r="D144" s="14">
        <v>25.23</v>
      </c>
      <c r="E144" s="14">
        <v>0.23</v>
      </c>
      <c r="F144" s="14">
        <v>0.5</v>
      </c>
      <c r="G144" s="64">
        <f t="shared" si="8"/>
        <v>2.9014500000000001</v>
      </c>
      <c r="H144" s="2"/>
      <c r="I144" s="83"/>
    </row>
    <row r="145" spans="1:9" x14ac:dyDescent="0.25">
      <c r="A145" s="47"/>
      <c r="B145" s="32"/>
      <c r="C145" s="14">
        <v>1</v>
      </c>
      <c r="D145" s="14">
        <v>24.23</v>
      </c>
      <c r="E145" s="14">
        <v>0.38</v>
      </c>
      <c r="F145" s="14">
        <v>0.6</v>
      </c>
      <c r="G145" s="64">
        <f t="shared" si="8"/>
        <v>5.5244399999999994</v>
      </c>
      <c r="H145" s="2"/>
      <c r="I145" s="83"/>
    </row>
    <row r="146" spans="1:9" x14ac:dyDescent="0.25">
      <c r="A146" s="47"/>
      <c r="B146" s="32"/>
      <c r="C146" s="14">
        <v>1</v>
      </c>
      <c r="D146" s="14">
        <v>39</v>
      </c>
      <c r="E146" s="14">
        <v>0.3</v>
      </c>
      <c r="F146" s="14">
        <v>0.5</v>
      </c>
      <c r="G146" s="64">
        <f t="shared" ref="G146:G150" si="9">PRODUCT(C146:F146)</f>
        <v>5.85</v>
      </c>
      <c r="H146" s="2"/>
      <c r="I146" s="83"/>
    </row>
    <row r="147" spans="1:9" x14ac:dyDescent="0.25">
      <c r="A147" s="47"/>
      <c r="B147" s="32"/>
      <c r="C147" s="14">
        <v>1</v>
      </c>
      <c r="D147" s="14">
        <v>5.61</v>
      </c>
      <c r="E147" s="14">
        <v>0.23</v>
      </c>
      <c r="F147" s="14">
        <v>0.6</v>
      </c>
      <c r="G147" s="64">
        <f t="shared" si="9"/>
        <v>0.77418000000000009</v>
      </c>
      <c r="H147" s="2"/>
      <c r="I147" s="83"/>
    </row>
    <row r="148" spans="1:9" x14ac:dyDescent="0.25">
      <c r="A148" s="47"/>
      <c r="B148" s="32" t="s">
        <v>139</v>
      </c>
      <c r="C148" s="14">
        <v>1</v>
      </c>
      <c r="D148" s="14">
        <v>28.93</v>
      </c>
      <c r="E148" s="14">
        <v>0.3</v>
      </c>
      <c r="F148" s="14">
        <v>0.6</v>
      </c>
      <c r="G148" s="64">
        <f t="shared" si="9"/>
        <v>5.2073999999999998</v>
      </c>
      <c r="H148" s="2"/>
      <c r="I148" s="83"/>
    </row>
    <row r="149" spans="1:9" x14ac:dyDescent="0.25">
      <c r="A149" s="47"/>
      <c r="B149" s="32"/>
      <c r="C149" s="14">
        <v>1</v>
      </c>
      <c r="D149" s="14">
        <v>120.36</v>
      </c>
      <c r="E149" s="14">
        <v>0.3</v>
      </c>
      <c r="F149" s="14">
        <v>0.5</v>
      </c>
      <c r="G149" s="64">
        <f t="shared" si="9"/>
        <v>18.053999999999998</v>
      </c>
      <c r="H149" s="2"/>
      <c r="I149" s="83"/>
    </row>
    <row r="150" spans="1:9" x14ac:dyDescent="0.25">
      <c r="A150" s="47"/>
      <c r="B150" s="32"/>
      <c r="C150" s="14">
        <v>1</v>
      </c>
      <c r="D150" s="14">
        <v>9.31</v>
      </c>
      <c r="E150" s="14">
        <v>0.23</v>
      </c>
      <c r="F150" s="14">
        <v>0.6</v>
      </c>
      <c r="G150" s="64">
        <f t="shared" si="9"/>
        <v>1.28478</v>
      </c>
      <c r="H150" s="2"/>
      <c r="I150" s="83"/>
    </row>
    <row r="151" spans="1:9" x14ac:dyDescent="0.25">
      <c r="A151" s="47"/>
      <c r="B151" s="32"/>
      <c r="C151" s="14">
        <v>1</v>
      </c>
      <c r="D151" s="14">
        <v>63.19</v>
      </c>
      <c r="E151" s="14">
        <v>0.38</v>
      </c>
      <c r="F151" s="14">
        <v>0.6</v>
      </c>
      <c r="G151" s="64">
        <f t="shared" ref="G151:G153" si="10">PRODUCT(C151:F151)</f>
        <v>14.407319999999999</v>
      </c>
      <c r="H151" s="2"/>
      <c r="I151" s="83"/>
    </row>
    <row r="152" spans="1:9" x14ac:dyDescent="0.25">
      <c r="A152" s="47"/>
      <c r="B152" s="32"/>
      <c r="C152" s="14">
        <v>1</v>
      </c>
      <c r="D152" s="14">
        <v>14.05</v>
      </c>
      <c r="E152" s="14">
        <v>0.38</v>
      </c>
      <c r="F152" s="14">
        <v>0.5</v>
      </c>
      <c r="G152" s="64">
        <f t="shared" si="10"/>
        <v>2.6695000000000002</v>
      </c>
      <c r="H152" s="2"/>
      <c r="I152" s="83"/>
    </row>
    <row r="153" spans="1:9" x14ac:dyDescent="0.25">
      <c r="A153" s="47"/>
      <c r="B153" s="32"/>
      <c r="C153" s="14">
        <v>1</v>
      </c>
      <c r="D153" s="14">
        <v>21.49</v>
      </c>
      <c r="E153" s="14">
        <v>0.75</v>
      </c>
      <c r="F153" s="14">
        <v>0.6</v>
      </c>
      <c r="G153" s="64">
        <f t="shared" si="10"/>
        <v>9.6704999999999988</v>
      </c>
      <c r="H153" s="2"/>
      <c r="I153" s="83"/>
    </row>
    <row r="154" spans="1:9" x14ac:dyDescent="0.25">
      <c r="A154" s="47"/>
      <c r="B154" s="32"/>
      <c r="C154" s="14">
        <v>1</v>
      </c>
      <c r="D154" s="14">
        <v>29.46</v>
      </c>
      <c r="E154" s="14">
        <v>0.6</v>
      </c>
      <c r="F154" s="14">
        <v>0.6</v>
      </c>
      <c r="G154" s="64">
        <f t="shared" ref="G154:G155" si="11">PRODUCT(C154:F154)</f>
        <v>10.605599999999999</v>
      </c>
      <c r="H154" s="2"/>
      <c r="I154" s="83"/>
    </row>
    <row r="155" spans="1:9" x14ac:dyDescent="0.25">
      <c r="A155" s="47"/>
      <c r="B155" s="32"/>
      <c r="C155" s="14">
        <v>1</v>
      </c>
      <c r="D155" s="14">
        <v>16.27</v>
      </c>
      <c r="E155" s="14">
        <v>0.45</v>
      </c>
      <c r="F155" s="14">
        <v>0.6</v>
      </c>
      <c r="G155" s="64">
        <f t="shared" si="11"/>
        <v>4.3929</v>
      </c>
      <c r="H155" s="2"/>
      <c r="I155" s="83"/>
    </row>
    <row r="156" spans="1:9" x14ac:dyDescent="0.25">
      <c r="A156" s="47"/>
      <c r="B156" s="32" t="s">
        <v>70</v>
      </c>
      <c r="C156" s="13"/>
      <c r="D156" s="14"/>
      <c r="E156" s="14"/>
      <c r="F156" s="14"/>
      <c r="G156" s="64"/>
      <c r="H156" s="2"/>
      <c r="I156" s="83"/>
    </row>
    <row r="157" spans="1:9" x14ac:dyDescent="0.25">
      <c r="A157" s="47"/>
      <c r="B157" s="9" t="s">
        <v>122</v>
      </c>
      <c r="C157" s="14">
        <v>4</v>
      </c>
      <c r="D157" s="14">
        <v>0.3</v>
      </c>
      <c r="E157" s="14">
        <v>0.6</v>
      </c>
      <c r="F157" s="14">
        <v>4</v>
      </c>
      <c r="G157" s="64">
        <f t="shared" si="8"/>
        <v>2.88</v>
      </c>
      <c r="H157" s="2"/>
      <c r="I157" s="83"/>
    </row>
    <row r="158" spans="1:9" x14ac:dyDescent="0.25">
      <c r="A158" s="47"/>
      <c r="B158" s="9" t="s">
        <v>123</v>
      </c>
      <c r="C158" s="14">
        <v>1</v>
      </c>
      <c r="D158" s="14">
        <v>0.6</v>
      </c>
      <c r="E158" s="14">
        <v>0.6</v>
      </c>
      <c r="F158" s="14">
        <v>4</v>
      </c>
      <c r="G158" s="64">
        <f t="shared" ref="G158:G161" si="12">PRODUCT(C158:F158)</f>
        <v>1.44</v>
      </c>
      <c r="H158" s="2"/>
      <c r="I158" s="83"/>
    </row>
    <row r="159" spans="1:9" x14ac:dyDescent="0.25">
      <c r="A159" s="47"/>
      <c r="B159" s="9" t="s">
        <v>124</v>
      </c>
      <c r="C159" s="14">
        <v>2</v>
      </c>
      <c r="D159" s="14">
        <v>0.38</v>
      </c>
      <c r="E159" s="14">
        <v>0.6</v>
      </c>
      <c r="F159" s="14">
        <v>4</v>
      </c>
      <c r="G159" s="64">
        <f t="shared" si="12"/>
        <v>1.8239999999999998</v>
      </c>
      <c r="H159" s="2"/>
      <c r="I159" s="83"/>
    </row>
    <row r="160" spans="1:9" x14ac:dyDescent="0.25">
      <c r="A160" s="47"/>
      <c r="B160" s="9" t="s">
        <v>125</v>
      </c>
      <c r="C160" s="14">
        <v>2</v>
      </c>
      <c r="D160" s="14">
        <v>0.45</v>
      </c>
      <c r="E160" s="14">
        <v>0.6</v>
      </c>
      <c r="F160" s="14">
        <v>4</v>
      </c>
      <c r="G160" s="64">
        <f t="shared" si="12"/>
        <v>2.16</v>
      </c>
      <c r="H160" s="2"/>
      <c r="I160" s="83"/>
    </row>
    <row r="161" spans="1:9" x14ac:dyDescent="0.25">
      <c r="A161" s="47"/>
      <c r="B161" s="9" t="s">
        <v>126</v>
      </c>
      <c r="C161" s="14">
        <v>2</v>
      </c>
      <c r="D161" s="14">
        <v>0.3</v>
      </c>
      <c r="E161" s="14">
        <v>0.6</v>
      </c>
      <c r="F161" s="14">
        <v>6</v>
      </c>
      <c r="G161" s="64">
        <f t="shared" si="12"/>
        <v>2.16</v>
      </c>
      <c r="H161" s="2"/>
      <c r="I161" s="83"/>
    </row>
    <row r="162" spans="1:9" x14ac:dyDescent="0.25">
      <c r="A162" s="47"/>
      <c r="B162" s="9" t="s">
        <v>127</v>
      </c>
      <c r="C162" s="14">
        <v>6</v>
      </c>
      <c r="D162" s="14">
        <v>0.6</v>
      </c>
      <c r="E162" s="14">
        <v>0.6</v>
      </c>
      <c r="F162" s="14">
        <v>6</v>
      </c>
      <c r="G162" s="64">
        <f t="shared" ref="G162:G164" si="13">PRODUCT(C162:F162)</f>
        <v>12.959999999999997</v>
      </c>
      <c r="H162" s="2"/>
      <c r="I162" s="83"/>
    </row>
    <row r="163" spans="1:9" x14ac:dyDescent="0.25">
      <c r="A163" s="47"/>
      <c r="B163" s="9" t="s">
        <v>128</v>
      </c>
      <c r="C163" s="14">
        <v>2</v>
      </c>
      <c r="D163" s="14">
        <v>0.38</v>
      </c>
      <c r="E163" s="14">
        <v>0.6</v>
      </c>
      <c r="F163" s="14">
        <v>6</v>
      </c>
      <c r="G163" s="64">
        <f t="shared" si="13"/>
        <v>2.7359999999999998</v>
      </c>
      <c r="H163" s="2"/>
      <c r="I163" s="83"/>
    </row>
    <row r="164" spans="1:9" x14ac:dyDescent="0.25">
      <c r="A164" s="47"/>
      <c r="B164" s="9" t="s">
        <v>129</v>
      </c>
      <c r="C164" s="14">
        <v>4</v>
      </c>
      <c r="D164" s="14">
        <v>0.75</v>
      </c>
      <c r="E164" s="14">
        <v>0.75</v>
      </c>
      <c r="F164" s="14">
        <v>6</v>
      </c>
      <c r="G164" s="64">
        <f t="shared" si="13"/>
        <v>13.5</v>
      </c>
      <c r="H164" s="2"/>
      <c r="I164" s="83"/>
    </row>
    <row r="165" spans="1:9" x14ac:dyDescent="0.25">
      <c r="A165" s="47"/>
      <c r="B165" s="9" t="s">
        <v>130</v>
      </c>
      <c r="C165" s="14">
        <v>3</v>
      </c>
      <c r="D165" s="14">
        <v>0.45</v>
      </c>
      <c r="E165" s="14">
        <v>0.6</v>
      </c>
      <c r="F165" s="14">
        <v>6</v>
      </c>
      <c r="G165" s="64">
        <f t="shared" ref="G165:G166" si="14">PRODUCT(C165:F165)</f>
        <v>4.8600000000000003</v>
      </c>
      <c r="H165" s="2"/>
      <c r="I165" s="83"/>
    </row>
    <row r="166" spans="1:9" x14ac:dyDescent="0.25">
      <c r="A166" s="47"/>
      <c r="B166" s="9" t="s">
        <v>131</v>
      </c>
      <c r="C166" s="14">
        <v>6</v>
      </c>
      <c r="D166" s="14">
        <v>0.6</v>
      </c>
      <c r="E166" s="14">
        <v>0.75</v>
      </c>
      <c r="F166" s="14">
        <v>6</v>
      </c>
      <c r="G166" s="64">
        <f t="shared" si="14"/>
        <v>16.2</v>
      </c>
      <c r="H166" s="2"/>
      <c r="I166" s="83"/>
    </row>
    <row r="167" spans="1:9" x14ac:dyDescent="0.25">
      <c r="A167" s="47"/>
      <c r="B167" s="32" t="s">
        <v>68</v>
      </c>
      <c r="C167" s="13">
        <v>1</v>
      </c>
      <c r="D167" s="14">
        <v>844</v>
      </c>
      <c r="E167" s="14">
        <v>0.15</v>
      </c>
      <c r="F167" s="14">
        <v>1</v>
      </c>
      <c r="G167" s="64">
        <f>PRODUCT(C167:F167)</f>
        <v>126.6</v>
      </c>
      <c r="H167" s="2"/>
      <c r="I167" s="83"/>
    </row>
    <row r="168" spans="1:9" x14ac:dyDescent="0.25">
      <c r="A168" s="47"/>
      <c r="B168" s="32"/>
      <c r="C168" s="13"/>
      <c r="D168" s="14"/>
      <c r="E168" s="14"/>
      <c r="F168" s="14"/>
      <c r="G168" s="64"/>
      <c r="H168" s="2"/>
      <c r="I168" s="83"/>
    </row>
    <row r="169" spans="1:9" x14ac:dyDescent="0.25">
      <c r="A169" s="47"/>
      <c r="B169" s="32"/>
      <c r="C169" s="14"/>
      <c r="D169" s="14"/>
      <c r="E169" s="14"/>
      <c r="F169" s="14"/>
      <c r="G169" s="64"/>
      <c r="H169" s="2"/>
      <c r="I169" s="83"/>
    </row>
    <row r="170" spans="1:9" x14ac:dyDescent="0.25">
      <c r="A170" s="47"/>
      <c r="B170" s="32"/>
      <c r="C170" s="13"/>
      <c r="D170" s="14"/>
      <c r="E170" s="14"/>
      <c r="F170" s="14"/>
      <c r="G170" s="64"/>
      <c r="H170" s="2"/>
      <c r="I170" s="83"/>
    </row>
    <row r="171" spans="1:9" x14ac:dyDescent="0.25">
      <c r="A171" s="47"/>
      <c r="B171" s="31" t="s">
        <v>11</v>
      </c>
      <c r="C171" s="13"/>
      <c r="D171" s="17"/>
      <c r="E171" s="17"/>
      <c r="F171" s="17"/>
      <c r="G171" s="64"/>
      <c r="H171" s="2"/>
      <c r="I171" s="83"/>
    </row>
    <row r="172" spans="1:9" x14ac:dyDescent="0.25">
      <c r="A172" s="47"/>
      <c r="B172" s="32" t="s">
        <v>138</v>
      </c>
      <c r="C172" s="14">
        <v>1</v>
      </c>
      <c r="D172" s="14">
        <v>34.71</v>
      </c>
      <c r="E172" s="14">
        <v>0.23</v>
      </c>
      <c r="F172" s="14">
        <v>0.5</v>
      </c>
      <c r="G172" s="64">
        <f t="shared" ref="G172:G187" si="15">PRODUCT(C172:F172)</f>
        <v>3.9916500000000004</v>
      </c>
      <c r="H172" s="2"/>
      <c r="I172" s="83"/>
    </row>
    <row r="173" spans="1:9" x14ac:dyDescent="0.25">
      <c r="A173" s="47"/>
      <c r="B173" s="32"/>
      <c r="C173" s="14">
        <v>1</v>
      </c>
      <c r="D173" s="14">
        <v>12.64</v>
      </c>
      <c r="E173" s="14">
        <v>0.3</v>
      </c>
      <c r="F173" s="14">
        <v>0.5</v>
      </c>
      <c r="G173" s="64">
        <f t="shared" si="15"/>
        <v>1.8959999999999999</v>
      </c>
      <c r="H173" s="2"/>
      <c r="I173" s="83"/>
    </row>
    <row r="174" spans="1:9" x14ac:dyDescent="0.25">
      <c r="A174" s="47"/>
      <c r="B174" s="32" t="s">
        <v>139</v>
      </c>
      <c r="C174" s="14">
        <v>1</v>
      </c>
      <c r="D174" s="14">
        <v>61</v>
      </c>
      <c r="E174" s="14">
        <v>0.23</v>
      </c>
      <c r="F174" s="14">
        <v>0.5</v>
      </c>
      <c r="G174" s="64">
        <f t="shared" si="15"/>
        <v>7.0150000000000006</v>
      </c>
      <c r="H174" s="2"/>
      <c r="I174" s="83"/>
    </row>
    <row r="175" spans="1:9" x14ac:dyDescent="0.25">
      <c r="A175" s="47"/>
      <c r="B175" s="32"/>
      <c r="C175" s="14">
        <v>1</v>
      </c>
      <c r="D175" s="14">
        <v>186</v>
      </c>
      <c r="E175" s="14">
        <v>0.3</v>
      </c>
      <c r="F175" s="14">
        <v>0.5</v>
      </c>
      <c r="G175" s="64">
        <f t="shared" ref="G175:G177" si="16">PRODUCT(C175:F175)</f>
        <v>27.9</v>
      </c>
      <c r="H175" s="2"/>
      <c r="I175" s="83"/>
    </row>
    <row r="176" spans="1:9" x14ac:dyDescent="0.25">
      <c r="A176" s="47"/>
      <c r="B176" s="32"/>
      <c r="C176" s="14">
        <v>1</v>
      </c>
      <c r="D176" s="14">
        <v>7</v>
      </c>
      <c r="E176" s="14">
        <v>0.3</v>
      </c>
      <c r="F176" s="14">
        <v>0.6</v>
      </c>
      <c r="G176" s="64">
        <f t="shared" si="16"/>
        <v>1.26</v>
      </c>
      <c r="H176" s="2"/>
      <c r="I176" s="83"/>
    </row>
    <row r="177" spans="1:9" x14ac:dyDescent="0.25">
      <c r="A177" s="47"/>
      <c r="B177" s="32"/>
      <c r="C177" s="14">
        <v>1</v>
      </c>
      <c r="D177" s="14">
        <v>11</v>
      </c>
      <c r="E177" s="14">
        <v>0.38</v>
      </c>
      <c r="F177" s="14">
        <v>0.5</v>
      </c>
      <c r="G177" s="64">
        <f t="shared" si="16"/>
        <v>2.09</v>
      </c>
      <c r="H177" s="2"/>
      <c r="I177" s="83"/>
    </row>
    <row r="178" spans="1:9" x14ac:dyDescent="0.25">
      <c r="A178" s="47"/>
      <c r="B178" s="32"/>
      <c r="C178" s="14">
        <v>1</v>
      </c>
      <c r="D178" s="14">
        <v>18</v>
      </c>
      <c r="E178" s="14">
        <v>0.38</v>
      </c>
      <c r="F178" s="14">
        <v>0.6</v>
      </c>
      <c r="G178" s="64">
        <f t="shared" ref="G178:G181" si="17">PRODUCT(C178:F178)</f>
        <v>4.1040000000000001</v>
      </c>
      <c r="H178" s="2"/>
      <c r="I178" s="83"/>
    </row>
    <row r="179" spans="1:9" x14ac:dyDescent="0.25">
      <c r="A179" s="47"/>
      <c r="B179" s="32"/>
      <c r="C179" s="14">
        <v>1</v>
      </c>
      <c r="D179" s="14">
        <v>33</v>
      </c>
      <c r="E179" s="14">
        <v>0.45</v>
      </c>
      <c r="F179" s="14">
        <v>0.6</v>
      </c>
      <c r="G179" s="64">
        <f t="shared" si="17"/>
        <v>8.91</v>
      </c>
      <c r="H179" s="2"/>
      <c r="I179" s="83"/>
    </row>
    <row r="180" spans="1:9" x14ac:dyDescent="0.25">
      <c r="A180" s="47"/>
      <c r="B180" s="32" t="s">
        <v>70</v>
      </c>
      <c r="C180" s="14"/>
      <c r="D180" s="14"/>
      <c r="E180" s="14"/>
      <c r="F180" s="14"/>
      <c r="G180" s="64"/>
      <c r="H180" s="2"/>
      <c r="I180" s="83"/>
    </row>
    <row r="181" spans="1:9" x14ac:dyDescent="0.25">
      <c r="A181" s="47"/>
      <c r="B181" s="9" t="s">
        <v>140</v>
      </c>
      <c r="C181" s="14">
        <v>5</v>
      </c>
      <c r="D181" s="14">
        <v>0.3</v>
      </c>
      <c r="E181" s="14">
        <v>0.6</v>
      </c>
      <c r="F181" s="14">
        <v>3.4</v>
      </c>
      <c r="G181" s="64">
        <f t="shared" si="17"/>
        <v>3.0599999999999996</v>
      </c>
      <c r="H181" s="2"/>
      <c r="I181" s="83"/>
    </row>
    <row r="182" spans="1:9" x14ac:dyDescent="0.25">
      <c r="A182" s="47"/>
      <c r="B182" s="9" t="s">
        <v>141</v>
      </c>
      <c r="C182" s="14">
        <v>6</v>
      </c>
      <c r="D182" s="14">
        <v>0.45</v>
      </c>
      <c r="E182" s="14">
        <v>0.6</v>
      </c>
      <c r="F182" s="14">
        <v>3.4</v>
      </c>
      <c r="G182" s="64">
        <f t="shared" ref="G182:G184" si="18">PRODUCT(C182:F182)</f>
        <v>5.508</v>
      </c>
      <c r="H182" s="2"/>
      <c r="I182" s="83"/>
    </row>
    <row r="183" spans="1:9" x14ac:dyDescent="0.25">
      <c r="A183" s="47"/>
      <c r="B183" s="9" t="s">
        <v>142</v>
      </c>
      <c r="C183" s="14">
        <v>3</v>
      </c>
      <c r="D183" s="14">
        <v>0.38</v>
      </c>
      <c r="E183" s="14">
        <v>0.6</v>
      </c>
      <c r="F183" s="14">
        <v>3.4</v>
      </c>
      <c r="G183" s="64">
        <f t="shared" si="18"/>
        <v>2.3256000000000001</v>
      </c>
      <c r="H183" s="2"/>
      <c r="I183" s="83"/>
    </row>
    <row r="184" spans="1:9" x14ac:dyDescent="0.25">
      <c r="A184" s="47"/>
      <c r="B184" s="9" t="s">
        <v>143</v>
      </c>
      <c r="C184" s="14">
        <v>7</v>
      </c>
      <c r="D184" s="14">
        <v>0.6</v>
      </c>
      <c r="E184" s="14">
        <v>0.75</v>
      </c>
      <c r="F184" s="14">
        <v>3.4</v>
      </c>
      <c r="G184" s="64">
        <f t="shared" si="18"/>
        <v>10.71</v>
      </c>
      <c r="H184" s="2"/>
      <c r="I184" s="83"/>
    </row>
    <row r="185" spans="1:9" x14ac:dyDescent="0.25">
      <c r="A185" s="47"/>
      <c r="B185" s="9" t="s">
        <v>144</v>
      </c>
      <c r="C185" s="14">
        <v>4</v>
      </c>
      <c r="D185" s="14">
        <v>0.6</v>
      </c>
      <c r="E185" s="14">
        <v>0.6</v>
      </c>
      <c r="F185" s="14">
        <v>3.4</v>
      </c>
      <c r="G185" s="64">
        <f t="shared" si="15"/>
        <v>4.8959999999999999</v>
      </c>
      <c r="H185" s="2"/>
      <c r="I185" s="83"/>
    </row>
    <row r="186" spans="1:9" x14ac:dyDescent="0.25">
      <c r="A186" s="47"/>
      <c r="B186" s="9" t="s">
        <v>145</v>
      </c>
      <c r="C186" s="14">
        <v>3</v>
      </c>
      <c r="D186" s="14">
        <v>0.75</v>
      </c>
      <c r="E186" s="14">
        <v>0.75</v>
      </c>
      <c r="F186" s="14">
        <v>3.4</v>
      </c>
      <c r="G186" s="64">
        <f t="shared" si="15"/>
        <v>5.7374999999999998</v>
      </c>
      <c r="H186" s="2"/>
      <c r="I186" s="83"/>
    </row>
    <row r="187" spans="1:9" x14ac:dyDescent="0.25">
      <c r="A187" s="47"/>
      <c r="B187" s="32" t="s">
        <v>68</v>
      </c>
      <c r="C187" s="13">
        <v>1</v>
      </c>
      <c r="D187" s="14">
        <v>613</v>
      </c>
      <c r="E187" s="14">
        <v>0.15</v>
      </c>
      <c r="F187" s="14">
        <v>1</v>
      </c>
      <c r="G187" s="64">
        <f t="shared" si="15"/>
        <v>91.95</v>
      </c>
      <c r="H187" s="2"/>
      <c r="I187" s="83"/>
    </row>
    <row r="188" spans="1:9" x14ac:dyDescent="0.25">
      <c r="A188" s="47"/>
      <c r="B188" s="32"/>
      <c r="C188" s="13"/>
      <c r="D188" s="14"/>
      <c r="E188" s="14"/>
      <c r="F188" s="14"/>
      <c r="G188" s="64"/>
      <c r="H188" s="2"/>
      <c r="I188" s="83"/>
    </row>
    <row r="189" spans="1:9" x14ac:dyDescent="0.25">
      <c r="A189" s="47"/>
      <c r="B189" s="32"/>
      <c r="C189" s="13"/>
      <c r="D189" s="14"/>
      <c r="E189" s="14"/>
      <c r="F189" s="14"/>
      <c r="G189" s="64"/>
      <c r="H189" s="2"/>
      <c r="I189" s="83"/>
    </row>
    <row r="190" spans="1:9" x14ac:dyDescent="0.25">
      <c r="A190" s="47"/>
      <c r="B190" s="31" t="s">
        <v>146</v>
      </c>
      <c r="C190" s="13"/>
      <c r="D190" s="14"/>
      <c r="E190" s="14"/>
      <c r="F190" s="14"/>
      <c r="G190" s="99"/>
      <c r="H190" s="2"/>
      <c r="I190" s="83"/>
    </row>
    <row r="191" spans="1:9" x14ac:dyDescent="0.25">
      <c r="A191" s="47"/>
      <c r="B191" s="32" t="s">
        <v>67</v>
      </c>
      <c r="C191" s="14">
        <v>48.19</v>
      </c>
      <c r="D191" s="14">
        <v>0.3</v>
      </c>
      <c r="E191" s="14">
        <v>0.5</v>
      </c>
      <c r="F191" s="14">
        <v>0.3</v>
      </c>
      <c r="G191" s="64">
        <f t="shared" ref="G191:G200" si="19">PRODUCT(C191:F191)</f>
        <v>2.1685499999999998</v>
      </c>
      <c r="H191" s="2"/>
      <c r="I191" s="83"/>
    </row>
    <row r="192" spans="1:9" x14ac:dyDescent="0.25">
      <c r="A192" s="47"/>
      <c r="B192" s="32"/>
      <c r="C192" s="14">
        <v>6.55</v>
      </c>
      <c r="D192" s="14">
        <v>0.38</v>
      </c>
      <c r="E192" s="14">
        <v>0.5</v>
      </c>
      <c r="F192" s="14">
        <v>0.45</v>
      </c>
      <c r="G192" s="64">
        <f t="shared" si="19"/>
        <v>0.560025</v>
      </c>
      <c r="H192" s="2"/>
      <c r="I192" s="83"/>
    </row>
    <row r="193" spans="1:9" x14ac:dyDescent="0.25">
      <c r="A193" s="47"/>
      <c r="B193" s="32"/>
      <c r="C193" s="14">
        <v>11.7</v>
      </c>
      <c r="D193" s="14">
        <v>0.6</v>
      </c>
      <c r="E193" s="14">
        <v>0.5</v>
      </c>
      <c r="F193" s="14">
        <v>0.6</v>
      </c>
      <c r="G193" s="64">
        <f t="shared" si="19"/>
        <v>2.1059999999999999</v>
      </c>
      <c r="H193" s="2"/>
      <c r="I193" s="83"/>
    </row>
    <row r="194" spans="1:9" x14ac:dyDescent="0.25">
      <c r="A194" s="47"/>
      <c r="B194" s="32" t="s">
        <v>70</v>
      </c>
      <c r="C194" s="13"/>
      <c r="D194" s="14"/>
      <c r="E194" s="14"/>
      <c r="F194" s="14"/>
      <c r="G194" s="64"/>
      <c r="H194" s="2"/>
      <c r="I194" s="83"/>
    </row>
    <row r="195" spans="1:9" x14ac:dyDescent="0.25">
      <c r="A195" s="47"/>
      <c r="B195" s="32"/>
      <c r="C195" s="14">
        <v>1</v>
      </c>
      <c r="D195" s="14">
        <v>0.3</v>
      </c>
      <c r="E195" s="14">
        <v>0.6</v>
      </c>
      <c r="F195" s="14">
        <v>3</v>
      </c>
      <c r="G195" s="64">
        <f t="shared" si="19"/>
        <v>0.54</v>
      </c>
      <c r="H195" s="2"/>
      <c r="I195" s="83"/>
    </row>
    <row r="196" spans="1:9" x14ac:dyDescent="0.25">
      <c r="A196" s="47"/>
      <c r="B196" s="32"/>
      <c r="C196" s="14">
        <v>4</v>
      </c>
      <c r="D196" s="14">
        <v>0.45</v>
      </c>
      <c r="E196" s="14">
        <v>0.6</v>
      </c>
      <c r="F196" s="14">
        <v>3</v>
      </c>
      <c r="G196" s="64">
        <f t="shared" ref="G196:G198" si="20">PRODUCT(C196:F196)</f>
        <v>3.24</v>
      </c>
      <c r="H196" s="2"/>
      <c r="I196" s="83"/>
    </row>
    <row r="197" spans="1:9" x14ac:dyDescent="0.25">
      <c r="A197" s="47"/>
      <c r="B197" s="32"/>
      <c r="C197" s="14">
        <v>1</v>
      </c>
      <c r="D197" s="14">
        <v>0.38</v>
      </c>
      <c r="E197" s="14">
        <v>0.6</v>
      </c>
      <c r="F197" s="14">
        <v>3</v>
      </c>
      <c r="G197" s="64">
        <f t="shared" si="20"/>
        <v>0.68399999999999994</v>
      </c>
      <c r="H197" s="2"/>
      <c r="I197" s="83"/>
    </row>
    <row r="198" spans="1:9" x14ac:dyDescent="0.25">
      <c r="A198" s="47"/>
      <c r="B198" s="32"/>
      <c r="C198" s="14">
        <v>1</v>
      </c>
      <c r="D198" s="14">
        <v>0.6</v>
      </c>
      <c r="E198" s="14">
        <v>0.75</v>
      </c>
      <c r="F198" s="14">
        <v>3</v>
      </c>
      <c r="G198" s="64">
        <f t="shared" si="20"/>
        <v>1.3499999999999999</v>
      </c>
      <c r="H198" s="2"/>
      <c r="I198" s="83"/>
    </row>
    <row r="199" spans="1:9" x14ac:dyDescent="0.25">
      <c r="A199" s="47"/>
      <c r="B199" s="32"/>
      <c r="C199" s="14">
        <v>3</v>
      </c>
      <c r="D199" s="14">
        <v>0.6</v>
      </c>
      <c r="E199" s="14">
        <v>0.6</v>
      </c>
      <c r="F199" s="14">
        <v>3</v>
      </c>
      <c r="G199" s="64">
        <f t="shared" ref="G199" si="21">PRODUCT(C199:F199)</f>
        <v>3.2399999999999993</v>
      </c>
      <c r="H199" s="2"/>
      <c r="I199" s="83"/>
    </row>
    <row r="200" spans="1:9" x14ac:dyDescent="0.25">
      <c r="A200" s="47"/>
      <c r="B200" s="32" t="s">
        <v>68</v>
      </c>
      <c r="C200" s="13">
        <v>1</v>
      </c>
      <c r="D200" s="14">
        <v>88.3</v>
      </c>
      <c r="E200" s="14">
        <v>0.15</v>
      </c>
      <c r="F200" s="14">
        <v>1</v>
      </c>
      <c r="G200" s="64">
        <f t="shared" si="19"/>
        <v>13.244999999999999</v>
      </c>
      <c r="H200" s="2"/>
      <c r="I200" s="83"/>
    </row>
    <row r="201" spans="1:9" x14ac:dyDescent="0.25">
      <c r="A201" s="47"/>
      <c r="B201" s="32" t="s">
        <v>147</v>
      </c>
      <c r="C201" s="13">
        <v>1</v>
      </c>
      <c r="D201" s="14">
        <f>+(6.55*3)+(6.15*2)</f>
        <v>31.95</v>
      </c>
      <c r="E201" s="14">
        <v>0.23</v>
      </c>
      <c r="F201" s="14">
        <v>1.52</v>
      </c>
      <c r="G201" s="64">
        <f t="shared" ref="G201" si="22">PRODUCT(C201:F201)</f>
        <v>11.169720000000002</v>
      </c>
      <c r="H201" s="2"/>
      <c r="I201" s="83"/>
    </row>
    <row r="202" spans="1:9" x14ac:dyDescent="0.25">
      <c r="A202" s="47"/>
      <c r="B202" s="31"/>
      <c r="C202" s="13"/>
      <c r="D202" s="17"/>
      <c r="E202" s="17"/>
      <c r="F202" s="17"/>
      <c r="G202" s="64"/>
      <c r="H202" s="2"/>
      <c r="I202" s="83"/>
    </row>
    <row r="203" spans="1:9" x14ac:dyDescent="0.25">
      <c r="A203" s="47"/>
      <c r="B203" s="31"/>
      <c r="C203" s="13"/>
      <c r="D203" s="17"/>
      <c r="E203" s="17"/>
      <c r="F203" s="13" t="s">
        <v>20</v>
      </c>
      <c r="G203" s="13">
        <f>SUM(G143:G202)</f>
        <v>500.42951499999998</v>
      </c>
      <c r="H203" s="9" t="s">
        <v>21</v>
      </c>
      <c r="I203" s="83"/>
    </row>
    <row r="204" spans="1:9" x14ac:dyDescent="0.25">
      <c r="A204" s="47"/>
      <c r="B204" s="31"/>
      <c r="C204" s="13"/>
      <c r="D204" s="17"/>
      <c r="E204" s="17"/>
      <c r="F204" s="98" t="s">
        <v>22</v>
      </c>
      <c r="G204" s="98">
        <f>ROUND(G203,0)</f>
        <v>500</v>
      </c>
      <c r="H204" s="33" t="s">
        <v>42</v>
      </c>
      <c r="I204" s="83"/>
    </row>
    <row r="205" spans="1:9" x14ac:dyDescent="0.25">
      <c r="A205" s="47"/>
      <c r="B205" s="31"/>
      <c r="C205" s="13"/>
      <c r="D205" s="17"/>
      <c r="E205" s="17"/>
      <c r="F205" s="17"/>
      <c r="G205" s="13"/>
      <c r="H205" s="11"/>
      <c r="I205" s="83"/>
    </row>
    <row r="206" spans="1:9" x14ac:dyDescent="0.25">
      <c r="A206" s="47" t="s">
        <v>71</v>
      </c>
      <c r="B206" s="31" t="s">
        <v>72</v>
      </c>
      <c r="C206" s="13"/>
      <c r="D206" s="17"/>
      <c r="E206" s="17"/>
      <c r="F206" s="17"/>
      <c r="G206" s="13"/>
      <c r="H206" s="9"/>
      <c r="I206" s="83"/>
    </row>
    <row r="207" spans="1:9" x14ac:dyDescent="0.25">
      <c r="A207" s="47"/>
      <c r="B207" s="31"/>
      <c r="C207" s="13"/>
      <c r="D207" s="17"/>
      <c r="E207" s="17"/>
      <c r="F207" s="17"/>
      <c r="G207" s="64"/>
      <c r="H207" s="2"/>
      <c r="I207" s="83"/>
    </row>
    <row r="208" spans="1:9" x14ac:dyDescent="0.25">
      <c r="A208" s="47"/>
      <c r="B208" s="31" t="s">
        <v>73</v>
      </c>
      <c r="C208" s="100" t="s">
        <v>2</v>
      </c>
      <c r="D208" s="100" t="s">
        <v>226</v>
      </c>
      <c r="E208" s="100" t="s">
        <v>227</v>
      </c>
      <c r="F208" s="100" t="s">
        <v>98</v>
      </c>
      <c r="G208" s="100" t="s">
        <v>228</v>
      </c>
      <c r="H208" s="2"/>
      <c r="I208" s="83"/>
    </row>
    <row r="209" spans="1:9" s="7" customFormat="1" x14ac:dyDescent="0.25">
      <c r="A209" s="50"/>
      <c r="B209" s="82" t="str">
        <f>B89</f>
        <v xml:space="preserve">F1 </v>
      </c>
      <c r="C209" s="3">
        <v>5</v>
      </c>
      <c r="D209" s="3">
        <v>1.5</v>
      </c>
      <c r="E209" s="3">
        <v>1.5</v>
      </c>
      <c r="F209" s="3">
        <v>0.45</v>
      </c>
      <c r="G209" s="101">
        <f t="shared" ref="G209:G213" si="23">2*(D209+E209)*F209*C209</f>
        <v>13.5</v>
      </c>
      <c r="H209" s="6"/>
      <c r="I209" s="83"/>
    </row>
    <row r="210" spans="1:9" x14ac:dyDescent="0.25">
      <c r="A210" s="47"/>
      <c r="B210" s="32" t="s">
        <v>47</v>
      </c>
      <c r="C210" s="3">
        <v>3</v>
      </c>
      <c r="D210" s="3">
        <v>1.8</v>
      </c>
      <c r="E210" s="3">
        <v>1.8</v>
      </c>
      <c r="F210" s="3">
        <v>0.6</v>
      </c>
      <c r="G210" s="102">
        <f t="shared" ref="G210:G211" si="24">2*(D210+E210)*F210*C210</f>
        <v>12.96</v>
      </c>
      <c r="H210" s="2"/>
      <c r="I210" s="83"/>
    </row>
    <row r="211" spans="1:9" x14ac:dyDescent="0.25">
      <c r="A211" s="47"/>
      <c r="B211" s="32" t="s">
        <v>48</v>
      </c>
      <c r="C211" s="3">
        <v>1</v>
      </c>
      <c r="D211" s="3">
        <v>2</v>
      </c>
      <c r="E211" s="3">
        <v>2</v>
      </c>
      <c r="F211" s="3">
        <v>0.6</v>
      </c>
      <c r="G211" s="102">
        <f t="shared" si="24"/>
        <v>4.8</v>
      </c>
      <c r="H211" s="2"/>
      <c r="I211" s="83"/>
    </row>
    <row r="212" spans="1:9" x14ac:dyDescent="0.25">
      <c r="A212" s="47"/>
      <c r="B212" s="32" t="s">
        <v>49</v>
      </c>
      <c r="C212" s="3">
        <v>1</v>
      </c>
      <c r="D212" s="3">
        <v>2.2999999999999998</v>
      </c>
      <c r="E212" s="3">
        <v>2.2999999999999998</v>
      </c>
      <c r="F212" s="3">
        <v>0.67500000000000004</v>
      </c>
      <c r="G212" s="102">
        <f t="shared" si="23"/>
        <v>6.21</v>
      </c>
      <c r="H212" s="2"/>
      <c r="I212" s="83"/>
    </row>
    <row r="213" spans="1:9" x14ac:dyDescent="0.25">
      <c r="A213" s="47"/>
      <c r="B213" s="32" t="s">
        <v>50</v>
      </c>
      <c r="C213" s="3">
        <v>4</v>
      </c>
      <c r="D213" s="3">
        <v>2.4</v>
      </c>
      <c r="E213" s="3">
        <v>2.4</v>
      </c>
      <c r="F213" s="3">
        <v>0.67500000000000004</v>
      </c>
      <c r="G213" s="102">
        <f t="shared" si="23"/>
        <v>25.92</v>
      </c>
      <c r="H213" s="2"/>
      <c r="I213" s="83"/>
    </row>
    <row r="214" spans="1:9" x14ac:dyDescent="0.25">
      <c r="A214" s="47"/>
      <c r="B214" s="32" t="s">
        <v>51</v>
      </c>
      <c r="C214" s="3">
        <v>10</v>
      </c>
      <c r="D214" s="3">
        <v>2.6</v>
      </c>
      <c r="E214" s="3">
        <v>2.6</v>
      </c>
      <c r="F214" s="3">
        <v>0.75</v>
      </c>
      <c r="G214" s="102">
        <f t="shared" ref="G214:G217" si="25">2*(D214+E214)*F214*C214</f>
        <v>78</v>
      </c>
      <c r="H214" s="2"/>
      <c r="I214" s="83"/>
    </row>
    <row r="215" spans="1:9" x14ac:dyDescent="0.25">
      <c r="A215" s="47"/>
      <c r="B215" s="32" t="s">
        <v>105</v>
      </c>
      <c r="C215" s="3">
        <v>5</v>
      </c>
      <c r="D215" s="3">
        <v>2.75</v>
      </c>
      <c r="E215" s="3">
        <v>2.75</v>
      </c>
      <c r="F215" s="3">
        <v>0.75</v>
      </c>
      <c r="G215" s="102">
        <f t="shared" si="25"/>
        <v>41.25</v>
      </c>
      <c r="H215" s="2"/>
      <c r="I215" s="83"/>
    </row>
    <row r="216" spans="1:9" x14ac:dyDescent="0.25">
      <c r="A216" s="47"/>
      <c r="B216" s="32" t="s">
        <v>106</v>
      </c>
      <c r="C216" s="3">
        <v>2</v>
      </c>
      <c r="D216" s="3">
        <v>3</v>
      </c>
      <c r="E216" s="3">
        <v>3</v>
      </c>
      <c r="F216" s="3">
        <v>0.82499999999999996</v>
      </c>
      <c r="G216" s="102">
        <f t="shared" si="25"/>
        <v>19.799999999999997</v>
      </c>
      <c r="H216" s="2"/>
      <c r="I216" s="83"/>
    </row>
    <row r="217" spans="1:9" x14ac:dyDescent="0.25">
      <c r="A217" s="47"/>
      <c r="B217" s="32" t="s">
        <v>107</v>
      </c>
      <c r="C217" s="3">
        <v>1</v>
      </c>
      <c r="D217" s="3">
        <v>3.15</v>
      </c>
      <c r="E217" s="3">
        <v>3.15</v>
      </c>
      <c r="F217" s="3">
        <v>0.9</v>
      </c>
      <c r="G217" s="102">
        <f t="shared" si="25"/>
        <v>11.34</v>
      </c>
      <c r="H217" s="2"/>
      <c r="I217" s="83"/>
    </row>
    <row r="218" spans="1:9" x14ac:dyDescent="0.25">
      <c r="A218" s="47"/>
      <c r="B218" s="31"/>
      <c r="C218" s="17"/>
      <c r="D218" s="17"/>
      <c r="E218" s="17"/>
      <c r="F218" s="17"/>
      <c r="G218" s="17"/>
      <c r="H218" s="2"/>
      <c r="I218" s="83"/>
    </row>
    <row r="219" spans="1:9" x14ac:dyDescent="0.25">
      <c r="A219" s="47"/>
      <c r="B219" s="32" t="s">
        <v>74</v>
      </c>
      <c r="C219" s="17"/>
      <c r="D219" s="17"/>
      <c r="E219" s="17"/>
      <c r="F219" s="17"/>
      <c r="G219" s="17"/>
      <c r="H219" s="2"/>
      <c r="I219" s="83"/>
    </row>
    <row r="220" spans="1:9" x14ac:dyDescent="0.25">
      <c r="A220" s="47"/>
      <c r="B220" s="32" t="s">
        <v>46</v>
      </c>
      <c r="C220" s="14">
        <v>5</v>
      </c>
      <c r="D220" s="14">
        <v>1.8</v>
      </c>
      <c r="E220" s="14">
        <v>1.8</v>
      </c>
      <c r="F220" s="14">
        <v>0.15</v>
      </c>
      <c r="G220" s="102">
        <f t="shared" ref="G220:G231" si="26">2*(D220+E220)*F220*C220</f>
        <v>5.4</v>
      </c>
      <c r="H220" s="2"/>
      <c r="I220" s="83"/>
    </row>
    <row r="221" spans="1:9" x14ac:dyDescent="0.25">
      <c r="A221" s="47"/>
      <c r="B221" s="32" t="s">
        <v>47</v>
      </c>
      <c r="C221" s="14">
        <v>3</v>
      </c>
      <c r="D221" s="14">
        <v>2.1</v>
      </c>
      <c r="E221" s="14">
        <v>2.1</v>
      </c>
      <c r="F221" s="14">
        <v>0.15</v>
      </c>
      <c r="G221" s="102">
        <f t="shared" si="26"/>
        <v>3.7800000000000002</v>
      </c>
      <c r="H221" s="2"/>
      <c r="I221" s="83"/>
    </row>
    <row r="222" spans="1:9" x14ac:dyDescent="0.25">
      <c r="A222" s="47"/>
      <c r="B222" s="32" t="s">
        <v>48</v>
      </c>
      <c r="C222" s="14">
        <v>1</v>
      </c>
      <c r="D222" s="14">
        <v>2.2999999999999998</v>
      </c>
      <c r="E222" s="14">
        <v>2.2999999999999998</v>
      </c>
      <c r="F222" s="14">
        <v>0.15</v>
      </c>
      <c r="G222" s="102">
        <f t="shared" si="26"/>
        <v>1.38</v>
      </c>
      <c r="H222" s="2"/>
      <c r="I222" s="83"/>
    </row>
    <row r="223" spans="1:9" x14ac:dyDescent="0.25">
      <c r="A223" s="47"/>
      <c r="B223" s="32" t="s">
        <v>49</v>
      </c>
      <c r="C223" s="14">
        <v>1</v>
      </c>
      <c r="D223" s="14">
        <v>2.6</v>
      </c>
      <c r="E223" s="14">
        <v>2.6</v>
      </c>
      <c r="F223" s="14">
        <v>0.15</v>
      </c>
      <c r="G223" s="102">
        <f t="shared" si="26"/>
        <v>1.56</v>
      </c>
      <c r="H223" s="2"/>
      <c r="I223" s="83"/>
    </row>
    <row r="224" spans="1:9" x14ac:dyDescent="0.25">
      <c r="A224" s="47"/>
      <c r="B224" s="32" t="s">
        <v>50</v>
      </c>
      <c r="C224" s="14">
        <v>4</v>
      </c>
      <c r="D224" s="14">
        <v>2.7</v>
      </c>
      <c r="E224" s="14">
        <v>2.7</v>
      </c>
      <c r="F224" s="14">
        <v>0.15</v>
      </c>
      <c r="G224" s="102">
        <f t="shared" si="26"/>
        <v>6.48</v>
      </c>
      <c r="H224" s="2"/>
      <c r="I224" s="83"/>
    </row>
    <row r="225" spans="1:9" x14ac:dyDescent="0.25">
      <c r="A225" s="47"/>
      <c r="B225" s="32" t="s">
        <v>51</v>
      </c>
      <c r="C225" s="14">
        <v>10</v>
      </c>
      <c r="D225" s="14">
        <v>2.9</v>
      </c>
      <c r="E225" s="14">
        <v>2.9</v>
      </c>
      <c r="F225" s="14">
        <v>0.15</v>
      </c>
      <c r="G225" s="102">
        <f t="shared" si="26"/>
        <v>17.399999999999999</v>
      </c>
      <c r="H225" s="2"/>
      <c r="I225" s="83"/>
    </row>
    <row r="226" spans="1:9" x14ac:dyDescent="0.25">
      <c r="A226" s="47"/>
      <c r="B226" s="32" t="s">
        <v>105</v>
      </c>
      <c r="C226" s="14">
        <v>5</v>
      </c>
      <c r="D226" s="14">
        <v>3.05</v>
      </c>
      <c r="E226" s="14">
        <v>3.05</v>
      </c>
      <c r="F226" s="14">
        <v>0.15</v>
      </c>
      <c r="G226" s="102">
        <f t="shared" si="26"/>
        <v>9.1499999999999986</v>
      </c>
      <c r="H226" s="2"/>
      <c r="I226" s="83"/>
    </row>
    <row r="227" spans="1:9" x14ac:dyDescent="0.25">
      <c r="A227" s="47"/>
      <c r="B227" s="32" t="s">
        <v>106</v>
      </c>
      <c r="C227" s="14">
        <v>2</v>
      </c>
      <c r="D227" s="14">
        <v>3.3</v>
      </c>
      <c r="E227" s="14">
        <v>3.3</v>
      </c>
      <c r="F227" s="14">
        <v>0.15</v>
      </c>
      <c r="G227" s="102">
        <f t="shared" si="26"/>
        <v>3.9599999999999995</v>
      </c>
      <c r="H227" s="2"/>
      <c r="I227" s="83"/>
    </row>
    <row r="228" spans="1:9" x14ac:dyDescent="0.25">
      <c r="A228" s="47"/>
      <c r="B228" s="32" t="s">
        <v>107</v>
      </c>
      <c r="C228" s="14">
        <v>1</v>
      </c>
      <c r="D228" s="14">
        <v>3.45</v>
      </c>
      <c r="E228" s="14">
        <v>3.45</v>
      </c>
      <c r="F228" s="14">
        <v>0.15</v>
      </c>
      <c r="G228" s="102">
        <f t="shared" si="26"/>
        <v>2.0699999999999998</v>
      </c>
      <c r="H228" s="2"/>
      <c r="I228" s="83"/>
    </row>
    <row r="229" spans="1:9" x14ac:dyDescent="0.25">
      <c r="A229" s="47"/>
      <c r="B229" s="32"/>
      <c r="C229" s="14"/>
      <c r="D229" s="14"/>
      <c r="E229" s="14"/>
      <c r="F229" s="14"/>
      <c r="G229" s="102"/>
      <c r="H229" s="2"/>
      <c r="I229" s="83"/>
    </row>
    <row r="230" spans="1:9" x14ac:dyDescent="0.25">
      <c r="A230" s="47"/>
      <c r="B230" s="32"/>
      <c r="C230" s="14"/>
      <c r="D230" s="14"/>
      <c r="E230" s="14"/>
      <c r="F230" s="14"/>
      <c r="G230" s="102"/>
      <c r="H230" s="2"/>
      <c r="I230" s="83"/>
    </row>
    <row r="231" spans="1:9" x14ac:dyDescent="0.25">
      <c r="A231" s="47"/>
      <c r="B231" s="32" t="str">
        <f>B68</f>
        <v>Tie Beam</v>
      </c>
      <c r="C231" s="14">
        <f>C68</f>
        <v>1</v>
      </c>
      <c r="D231" s="14">
        <f>D68</f>
        <v>304.63</v>
      </c>
      <c r="E231" s="14">
        <f>E68</f>
        <v>0.23</v>
      </c>
      <c r="F231" s="14">
        <f>F68</f>
        <v>0.15</v>
      </c>
      <c r="G231" s="102">
        <f t="shared" si="26"/>
        <v>91.457999999999998</v>
      </c>
      <c r="H231" s="2"/>
      <c r="I231" s="83"/>
    </row>
    <row r="232" spans="1:9" x14ac:dyDescent="0.25">
      <c r="A232" s="47"/>
      <c r="B232" s="32"/>
      <c r="C232" s="14"/>
      <c r="D232" s="14"/>
      <c r="E232" s="14"/>
      <c r="F232" s="14"/>
      <c r="G232" s="102"/>
      <c r="H232" s="2"/>
      <c r="I232" s="83"/>
    </row>
    <row r="233" spans="1:9" x14ac:dyDescent="0.25">
      <c r="A233" s="47"/>
      <c r="B233" s="32" t="s">
        <v>220</v>
      </c>
      <c r="C233" s="14"/>
      <c r="D233" s="14"/>
      <c r="E233" s="14"/>
      <c r="F233" s="14"/>
      <c r="G233" s="102"/>
      <c r="H233" s="2"/>
      <c r="I233" s="83"/>
    </row>
    <row r="234" spans="1:9" x14ac:dyDescent="0.25">
      <c r="A234" s="47"/>
      <c r="B234" s="9" t="s">
        <v>122</v>
      </c>
      <c r="C234" s="14">
        <v>4</v>
      </c>
      <c r="D234" s="14">
        <v>0.3</v>
      </c>
      <c r="E234" s="14">
        <v>0.6</v>
      </c>
      <c r="F234" s="14">
        <v>4.83</v>
      </c>
      <c r="G234" s="102">
        <f>2*(D234+E234)*F234*C234</f>
        <v>34.775999999999996</v>
      </c>
      <c r="H234" s="2"/>
      <c r="I234" s="83"/>
    </row>
    <row r="235" spans="1:9" x14ac:dyDescent="0.25">
      <c r="A235" s="47"/>
      <c r="B235" s="9" t="s">
        <v>123</v>
      </c>
      <c r="C235" s="14">
        <v>1</v>
      </c>
      <c r="D235" s="14">
        <v>0.6</v>
      </c>
      <c r="E235" s="14">
        <v>0.6</v>
      </c>
      <c r="F235" s="14">
        <v>4.83</v>
      </c>
      <c r="G235" s="102">
        <f t="shared" ref="G235:G240" si="27">2*(D235+E235)*F235*C235</f>
        <v>11.592000000000001</v>
      </c>
      <c r="H235" s="2"/>
      <c r="I235" s="83"/>
    </row>
    <row r="236" spans="1:9" x14ac:dyDescent="0.25">
      <c r="A236" s="47"/>
      <c r="B236" s="9" t="s">
        <v>124</v>
      </c>
      <c r="C236" s="14">
        <v>2</v>
      </c>
      <c r="D236" s="14">
        <v>0.38</v>
      </c>
      <c r="E236" s="14">
        <v>0.6</v>
      </c>
      <c r="F236" s="14">
        <v>4.83</v>
      </c>
      <c r="G236" s="102">
        <f t="shared" si="27"/>
        <v>18.933599999999998</v>
      </c>
      <c r="H236" s="2"/>
      <c r="I236" s="83"/>
    </row>
    <row r="237" spans="1:9" x14ac:dyDescent="0.25">
      <c r="A237" s="47"/>
      <c r="B237" s="9" t="s">
        <v>125</v>
      </c>
      <c r="C237" s="14">
        <v>2</v>
      </c>
      <c r="D237" s="14">
        <v>0.45</v>
      </c>
      <c r="E237" s="14">
        <v>0.6</v>
      </c>
      <c r="F237" s="14">
        <v>4.83</v>
      </c>
      <c r="G237" s="102">
        <f t="shared" si="27"/>
        <v>20.286000000000001</v>
      </c>
      <c r="H237" s="2"/>
      <c r="I237" s="83"/>
    </row>
    <row r="238" spans="1:9" x14ac:dyDescent="0.25">
      <c r="A238" s="47"/>
      <c r="B238" s="9" t="s">
        <v>126</v>
      </c>
      <c r="C238" s="14">
        <v>2</v>
      </c>
      <c r="D238" s="14">
        <v>0.3</v>
      </c>
      <c r="E238" s="14">
        <v>0.6</v>
      </c>
      <c r="F238" s="14">
        <v>6.18</v>
      </c>
      <c r="G238" s="102">
        <f t="shared" si="27"/>
        <v>22.247999999999998</v>
      </c>
      <c r="H238" s="2"/>
      <c r="I238" s="83"/>
    </row>
    <row r="239" spans="1:9" x14ac:dyDescent="0.25">
      <c r="A239" s="47"/>
      <c r="B239" s="9" t="s">
        <v>127</v>
      </c>
      <c r="C239" s="14">
        <v>6</v>
      </c>
      <c r="D239" s="14">
        <v>0.6</v>
      </c>
      <c r="E239" s="14">
        <v>0.6</v>
      </c>
      <c r="F239" s="14">
        <v>6.18</v>
      </c>
      <c r="G239" s="102">
        <f t="shared" si="27"/>
        <v>88.99199999999999</v>
      </c>
      <c r="H239" s="2"/>
      <c r="I239" s="83"/>
    </row>
    <row r="240" spans="1:9" x14ac:dyDescent="0.25">
      <c r="A240" s="47"/>
      <c r="B240" s="9" t="s">
        <v>128</v>
      </c>
      <c r="C240" s="14">
        <v>2</v>
      </c>
      <c r="D240" s="14">
        <v>0.38</v>
      </c>
      <c r="E240" s="14">
        <v>0.6</v>
      </c>
      <c r="F240" s="14">
        <v>6.18</v>
      </c>
      <c r="G240" s="102">
        <f t="shared" si="27"/>
        <v>24.2256</v>
      </c>
      <c r="H240" s="2"/>
      <c r="I240" s="83"/>
    </row>
    <row r="241" spans="1:9" x14ac:dyDescent="0.25">
      <c r="A241" s="47"/>
      <c r="B241" s="9" t="s">
        <v>129</v>
      </c>
      <c r="C241" s="14">
        <v>4</v>
      </c>
      <c r="D241" s="14">
        <v>0.75</v>
      </c>
      <c r="E241" s="14">
        <v>0.75</v>
      </c>
      <c r="F241" s="14">
        <v>6.18</v>
      </c>
      <c r="G241" s="102">
        <f t="shared" ref="G241:G243" si="28">2*(D241+E241)*F241*C241</f>
        <v>74.16</v>
      </c>
      <c r="H241" s="2"/>
      <c r="I241" s="83"/>
    </row>
    <row r="242" spans="1:9" x14ac:dyDescent="0.25">
      <c r="A242" s="47"/>
      <c r="B242" s="9" t="s">
        <v>130</v>
      </c>
      <c r="C242" s="14">
        <v>3</v>
      </c>
      <c r="D242" s="14">
        <v>0.45</v>
      </c>
      <c r="E242" s="14">
        <v>0.6</v>
      </c>
      <c r="F242" s="14">
        <v>6.18</v>
      </c>
      <c r="G242" s="102">
        <f t="shared" si="28"/>
        <v>38.933999999999997</v>
      </c>
      <c r="H242" s="2"/>
      <c r="I242" s="83"/>
    </row>
    <row r="243" spans="1:9" x14ac:dyDescent="0.25">
      <c r="A243" s="47"/>
      <c r="B243" s="9" t="s">
        <v>131</v>
      </c>
      <c r="C243" s="14">
        <v>6</v>
      </c>
      <c r="D243" s="14">
        <v>0.6</v>
      </c>
      <c r="E243" s="14">
        <v>0.75</v>
      </c>
      <c r="F243" s="14">
        <v>6.18</v>
      </c>
      <c r="G243" s="102">
        <f t="shared" si="28"/>
        <v>100.116</v>
      </c>
      <c r="H243" s="2"/>
      <c r="I243" s="83"/>
    </row>
    <row r="244" spans="1:9" x14ac:dyDescent="0.25">
      <c r="A244" s="47"/>
      <c r="B244" s="9"/>
      <c r="C244" s="14"/>
      <c r="D244" s="14"/>
      <c r="E244" s="14"/>
      <c r="F244" s="14"/>
      <c r="G244" s="102"/>
      <c r="H244" s="2"/>
      <c r="I244" s="83"/>
    </row>
    <row r="245" spans="1:9" x14ac:dyDescent="0.25">
      <c r="A245" s="47"/>
      <c r="B245" s="32" t="s">
        <v>221</v>
      </c>
      <c r="C245" s="14"/>
      <c r="D245" s="14"/>
      <c r="E245" s="14"/>
      <c r="F245" s="14"/>
      <c r="G245" s="102"/>
      <c r="H245" s="2"/>
      <c r="I245" s="83"/>
    </row>
    <row r="246" spans="1:9" x14ac:dyDescent="0.25">
      <c r="A246" s="47"/>
      <c r="B246" s="9" t="s">
        <v>122</v>
      </c>
      <c r="C246" s="14">
        <v>4</v>
      </c>
      <c r="D246" s="14">
        <v>0.3</v>
      </c>
      <c r="E246" s="14">
        <v>0.6</v>
      </c>
      <c r="F246" s="14">
        <v>4</v>
      </c>
      <c r="G246" s="102">
        <f>2*(D246+E246)*F246*C246</f>
        <v>28.799999999999997</v>
      </c>
      <c r="H246" s="2"/>
      <c r="I246" s="83"/>
    </row>
    <row r="247" spans="1:9" x14ac:dyDescent="0.25">
      <c r="A247" s="47"/>
      <c r="B247" s="9" t="s">
        <v>123</v>
      </c>
      <c r="C247" s="14">
        <v>1</v>
      </c>
      <c r="D247" s="14">
        <v>0.6</v>
      </c>
      <c r="E247" s="14">
        <v>0.6</v>
      </c>
      <c r="F247" s="14">
        <v>4</v>
      </c>
      <c r="G247" s="102">
        <f t="shared" ref="G247:G255" si="29">2*(D247+E247)*F247*C247</f>
        <v>9.6</v>
      </c>
      <c r="H247" s="2"/>
      <c r="I247" s="83"/>
    </row>
    <row r="248" spans="1:9" x14ac:dyDescent="0.25">
      <c r="A248" s="47"/>
      <c r="B248" s="9" t="s">
        <v>124</v>
      </c>
      <c r="C248" s="14">
        <v>2</v>
      </c>
      <c r="D248" s="14">
        <v>0.38</v>
      </c>
      <c r="E248" s="14">
        <v>0.6</v>
      </c>
      <c r="F248" s="14">
        <v>4</v>
      </c>
      <c r="G248" s="102">
        <f t="shared" si="29"/>
        <v>15.68</v>
      </c>
      <c r="H248" s="2"/>
      <c r="I248" s="83"/>
    </row>
    <row r="249" spans="1:9" x14ac:dyDescent="0.25">
      <c r="A249" s="47"/>
      <c r="B249" s="9" t="s">
        <v>125</v>
      </c>
      <c r="C249" s="14">
        <v>2</v>
      </c>
      <c r="D249" s="14">
        <v>0.45</v>
      </c>
      <c r="E249" s="14">
        <v>0.6</v>
      </c>
      <c r="F249" s="14">
        <v>4</v>
      </c>
      <c r="G249" s="102">
        <f t="shared" si="29"/>
        <v>16.8</v>
      </c>
      <c r="H249" s="2"/>
      <c r="I249" s="83"/>
    </row>
    <row r="250" spans="1:9" x14ac:dyDescent="0.25">
      <c r="A250" s="47"/>
      <c r="B250" s="9" t="s">
        <v>126</v>
      </c>
      <c r="C250" s="14">
        <v>2</v>
      </c>
      <c r="D250" s="14">
        <v>0.3</v>
      </c>
      <c r="E250" s="14">
        <v>0.6</v>
      </c>
      <c r="F250" s="14">
        <v>6</v>
      </c>
      <c r="G250" s="102">
        <f t="shared" si="29"/>
        <v>21.599999999999998</v>
      </c>
      <c r="H250" s="2"/>
      <c r="I250" s="83"/>
    </row>
    <row r="251" spans="1:9" x14ac:dyDescent="0.25">
      <c r="A251" s="47"/>
      <c r="B251" s="9" t="s">
        <v>127</v>
      </c>
      <c r="C251" s="14">
        <v>6</v>
      </c>
      <c r="D251" s="14">
        <v>0.6</v>
      </c>
      <c r="E251" s="14">
        <v>0.6</v>
      </c>
      <c r="F251" s="14">
        <v>6</v>
      </c>
      <c r="G251" s="102">
        <f t="shared" si="29"/>
        <v>86.399999999999991</v>
      </c>
      <c r="H251" s="2"/>
      <c r="I251" s="83"/>
    </row>
    <row r="252" spans="1:9" x14ac:dyDescent="0.25">
      <c r="A252" s="47"/>
      <c r="B252" s="9" t="s">
        <v>128</v>
      </c>
      <c r="C252" s="14">
        <v>2</v>
      </c>
      <c r="D252" s="14">
        <v>0.38</v>
      </c>
      <c r="E252" s="14">
        <v>0.6</v>
      </c>
      <c r="F252" s="14">
        <v>6</v>
      </c>
      <c r="G252" s="102">
        <f t="shared" si="29"/>
        <v>23.52</v>
      </c>
      <c r="H252" s="2"/>
      <c r="I252" s="83"/>
    </row>
    <row r="253" spans="1:9" x14ac:dyDescent="0.25">
      <c r="A253" s="47"/>
      <c r="B253" s="9" t="s">
        <v>129</v>
      </c>
      <c r="C253" s="14">
        <v>4</v>
      </c>
      <c r="D253" s="14">
        <v>0.75</v>
      </c>
      <c r="E253" s="14">
        <v>0.75</v>
      </c>
      <c r="F253" s="14">
        <v>6</v>
      </c>
      <c r="G253" s="102">
        <f t="shared" si="29"/>
        <v>72</v>
      </c>
      <c r="H253" s="2"/>
      <c r="I253" s="83"/>
    </row>
    <row r="254" spans="1:9" x14ac:dyDescent="0.25">
      <c r="A254" s="47"/>
      <c r="B254" s="9" t="s">
        <v>130</v>
      </c>
      <c r="C254" s="14">
        <v>3</v>
      </c>
      <c r="D254" s="14">
        <v>0.45</v>
      </c>
      <c r="E254" s="14">
        <v>0.6</v>
      </c>
      <c r="F254" s="14">
        <v>6</v>
      </c>
      <c r="G254" s="102">
        <f t="shared" si="29"/>
        <v>37.800000000000004</v>
      </c>
      <c r="H254" s="2"/>
      <c r="I254" s="83"/>
    </row>
    <row r="255" spans="1:9" x14ac:dyDescent="0.25">
      <c r="A255" s="47"/>
      <c r="B255" s="9" t="s">
        <v>131</v>
      </c>
      <c r="C255" s="14">
        <v>6</v>
      </c>
      <c r="D255" s="14">
        <v>0.6</v>
      </c>
      <c r="E255" s="14">
        <v>0.75</v>
      </c>
      <c r="F255" s="14">
        <v>6</v>
      </c>
      <c r="G255" s="102">
        <f t="shared" si="29"/>
        <v>97.200000000000017</v>
      </c>
      <c r="H255" s="2"/>
      <c r="I255" s="83"/>
    </row>
    <row r="256" spans="1:9" x14ac:dyDescent="0.25">
      <c r="A256" s="47"/>
      <c r="B256" s="9"/>
      <c r="C256" s="14"/>
      <c r="D256" s="14"/>
      <c r="E256" s="14"/>
      <c r="F256" s="14"/>
      <c r="G256" s="102"/>
      <c r="H256" s="2"/>
      <c r="I256" s="83"/>
    </row>
    <row r="257" spans="1:9" x14ac:dyDescent="0.25">
      <c r="A257" s="47"/>
      <c r="B257" s="32" t="s">
        <v>222</v>
      </c>
      <c r="C257" s="14"/>
      <c r="D257" s="14"/>
      <c r="E257" s="14"/>
      <c r="F257" s="14"/>
      <c r="G257" s="102"/>
      <c r="H257" s="2"/>
      <c r="I257" s="83"/>
    </row>
    <row r="258" spans="1:9" x14ac:dyDescent="0.25">
      <c r="A258" s="47"/>
      <c r="B258" s="9" t="s">
        <v>223</v>
      </c>
      <c r="C258" s="14">
        <v>1</v>
      </c>
      <c r="D258" s="14">
        <v>0.3</v>
      </c>
      <c r="E258" s="14">
        <v>0.6</v>
      </c>
      <c r="F258" s="14">
        <v>3</v>
      </c>
      <c r="G258" s="102">
        <f>2*(D258+E258)*F258*C258</f>
        <v>5.3999999999999995</v>
      </c>
      <c r="H258" s="2"/>
      <c r="I258" s="83"/>
    </row>
    <row r="259" spans="1:9" x14ac:dyDescent="0.25">
      <c r="A259" s="47"/>
      <c r="B259" s="9" t="s">
        <v>223</v>
      </c>
      <c r="C259" s="14">
        <v>4</v>
      </c>
      <c r="D259" s="14">
        <v>0.45</v>
      </c>
      <c r="E259" s="14">
        <v>0.6</v>
      </c>
      <c r="F259" s="14">
        <v>3</v>
      </c>
      <c r="G259" s="102">
        <f t="shared" ref="G259:G262" si="30">2*(D259+E259)*F259*C259</f>
        <v>25.200000000000003</v>
      </c>
      <c r="H259" s="2"/>
      <c r="I259" s="83"/>
    </row>
    <row r="260" spans="1:9" x14ac:dyDescent="0.25">
      <c r="A260" s="47"/>
      <c r="B260" s="9" t="s">
        <v>223</v>
      </c>
      <c r="C260" s="14">
        <v>1</v>
      </c>
      <c r="D260" s="14">
        <v>0.38</v>
      </c>
      <c r="E260" s="14">
        <v>0.6</v>
      </c>
      <c r="F260" s="14">
        <v>3</v>
      </c>
      <c r="G260" s="102">
        <f t="shared" si="30"/>
        <v>5.88</v>
      </c>
      <c r="H260" s="2"/>
      <c r="I260" s="83"/>
    </row>
    <row r="261" spans="1:9" x14ac:dyDescent="0.25">
      <c r="A261" s="47"/>
      <c r="B261" s="9" t="s">
        <v>223</v>
      </c>
      <c r="C261" s="14">
        <v>1</v>
      </c>
      <c r="D261" s="14">
        <v>0.6</v>
      </c>
      <c r="E261" s="14">
        <v>0.75</v>
      </c>
      <c r="F261" s="14">
        <v>3</v>
      </c>
      <c r="G261" s="102">
        <f t="shared" si="30"/>
        <v>8.1000000000000014</v>
      </c>
      <c r="H261" s="2"/>
      <c r="I261" s="83"/>
    </row>
    <row r="262" spans="1:9" x14ac:dyDescent="0.25">
      <c r="A262" s="47"/>
      <c r="B262" s="9" t="s">
        <v>223</v>
      </c>
      <c r="C262" s="14">
        <v>3</v>
      </c>
      <c r="D262" s="14">
        <v>0.6</v>
      </c>
      <c r="E262" s="14">
        <v>0.6</v>
      </c>
      <c r="F262" s="14">
        <v>3</v>
      </c>
      <c r="G262" s="102">
        <f t="shared" si="30"/>
        <v>21.599999999999998</v>
      </c>
      <c r="H262" s="2"/>
      <c r="I262" s="83"/>
    </row>
    <row r="263" spans="1:9" x14ac:dyDescent="0.25">
      <c r="A263" s="47"/>
      <c r="B263" s="32"/>
      <c r="C263" s="14"/>
      <c r="D263" s="14"/>
      <c r="E263" s="14"/>
      <c r="F263" s="14"/>
      <c r="G263" s="102"/>
      <c r="H263" s="2"/>
      <c r="I263" s="83"/>
    </row>
    <row r="264" spans="1:9" x14ac:dyDescent="0.25">
      <c r="A264" s="47"/>
      <c r="B264" s="32" t="s">
        <v>224</v>
      </c>
      <c r="C264" s="14"/>
      <c r="D264" s="14"/>
      <c r="E264" s="14"/>
      <c r="F264" s="14"/>
      <c r="G264" s="102"/>
      <c r="H264" s="2"/>
      <c r="I264" s="83"/>
    </row>
    <row r="265" spans="1:9" x14ac:dyDescent="0.25">
      <c r="A265" s="47"/>
      <c r="B265" s="14" t="s">
        <v>132</v>
      </c>
      <c r="C265" s="14">
        <v>1</v>
      </c>
      <c r="D265" s="14">
        <v>39.090000000000003</v>
      </c>
      <c r="E265" s="14">
        <v>0.23</v>
      </c>
      <c r="F265" s="14">
        <v>0.3</v>
      </c>
      <c r="G265" s="102">
        <f t="shared" ref="G265:G267" si="31">2*(D265+E265)*F265*C265</f>
        <v>23.591999999999999</v>
      </c>
      <c r="H265" s="2"/>
      <c r="I265" s="83"/>
    </row>
    <row r="266" spans="1:9" x14ac:dyDescent="0.25">
      <c r="A266" s="47"/>
      <c r="B266" s="14" t="s">
        <v>133</v>
      </c>
      <c r="C266" s="14">
        <v>1</v>
      </c>
      <c r="D266" s="14">
        <v>121.07</v>
      </c>
      <c r="E266" s="14">
        <v>0.23</v>
      </c>
      <c r="F266" s="14">
        <v>0.38</v>
      </c>
      <c r="G266" s="102">
        <f t="shared" si="31"/>
        <v>92.188000000000002</v>
      </c>
      <c r="H266" s="2"/>
      <c r="I266" s="83"/>
    </row>
    <row r="267" spans="1:9" x14ac:dyDescent="0.25">
      <c r="A267" s="47"/>
      <c r="B267" s="14" t="s">
        <v>134</v>
      </c>
      <c r="C267" s="14">
        <v>1</v>
      </c>
      <c r="D267" s="14">
        <v>144.47</v>
      </c>
      <c r="E267" s="14">
        <v>0.23</v>
      </c>
      <c r="F267" s="14">
        <v>0.45</v>
      </c>
      <c r="G267" s="102">
        <f t="shared" si="31"/>
        <v>130.22999999999999</v>
      </c>
      <c r="H267" s="2"/>
      <c r="I267" s="83"/>
    </row>
    <row r="268" spans="1:9" x14ac:dyDescent="0.25">
      <c r="A268" s="47"/>
      <c r="B268" s="14"/>
      <c r="C268" s="14"/>
      <c r="D268" s="14"/>
      <c r="E268" s="14"/>
      <c r="F268" s="14"/>
      <c r="G268" s="102"/>
      <c r="H268" s="2"/>
      <c r="I268" s="83"/>
    </row>
    <row r="269" spans="1:9" x14ac:dyDescent="0.25">
      <c r="A269" s="47"/>
      <c r="B269" s="32" t="s">
        <v>117</v>
      </c>
      <c r="C269" s="14"/>
      <c r="D269" s="14"/>
      <c r="E269" s="14"/>
      <c r="F269" s="14"/>
      <c r="G269" s="102"/>
      <c r="H269" s="2"/>
      <c r="I269" s="83"/>
    </row>
    <row r="270" spans="1:9" x14ac:dyDescent="0.25">
      <c r="A270" s="47"/>
      <c r="B270" s="14" t="s">
        <v>108</v>
      </c>
      <c r="C270" s="14">
        <v>1</v>
      </c>
      <c r="D270" s="14">
        <v>120.69</v>
      </c>
      <c r="E270" s="14">
        <v>0.23</v>
      </c>
      <c r="F270" s="14">
        <v>0.45</v>
      </c>
      <c r="G270" s="102">
        <f t="shared" ref="G270:G282" si="32">2*(D270+E270)*F270*C270</f>
        <v>108.828</v>
      </c>
      <c r="H270" s="2"/>
      <c r="I270" s="83"/>
    </row>
    <row r="271" spans="1:9" x14ac:dyDescent="0.25">
      <c r="A271" s="47"/>
      <c r="B271" s="14" t="s">
        <v>109</v>
      </c>
      <c r="C271" s="14">
        <v>1</v>
      </c>
      <c r="D271" s="14">
        <v>95.81</v>
      </c>
      <c r="E271" s="14">
        <v>0.23</v>
      </c>
      <c r="F271" s="14">
        <v>0.6</v>
      </c>
      <c r="G271" s="102">
        <f t="shared" si="32"/>
        <v>115.248</v>
      </c>
      <c r="H271" s="2"/>
      <c r="I271" s="83"/>
    </row>
    <row r="272" spans="1:9" x14ac:dyDescent="0.25">
      <c r="A272" s="47"/>
      <c r="B272" s="14" t="s">
        <v>110</v>
      </c>
      <c r="C272" s="14">
        <v>1</v>
      </c>
      <c r="D272" s="14">
        <v>27.75</v>
      </c>
      <c r="E272" s="14">
        <v>0.3</v>
      </c>
      <c r="F272" s="14">
        <v>0.6</v>
      </c>
      <c r="G272" s="102">
        <f t="shared" si="32"/>
        <v>33.659999999999997</v>
      </c>
      <c r="H272" s="2"/>
      <c r="I272" s="83"/>
    </row>
    <row r="273" spans="1:12" x14ac:dyDescent="0.25">
      <c r="A273" s="47"/>
      <c r="B273" s="14" t="s">
        <v>114</v>
      </c>
      <c r="C273" s="14">
        <v>1</v>
      </c>
      <c r="D273" s="14">
        <v>18.52</v>
      </c>
      <c r="E273" s="14">
        <v>0.38</v>
      </c>
      <c r="F273" s="14">
        <v>0.6</v>
      </c>
      <c r="G273" s="102">
        <f t="shared" si="32"/>
        <v>22.679999999999996</v>
      </c>
      <c r="H273" s="2"/>
      <c r="I273" s="83"/>
    </row>
    <row r="274" spans="1:12" x14ac:dyDescent="0.25">
      <c r="A274" s="47"/>
      <c r="B274" s="14" t="s">
        <v>115</v>
      </c>
      <c r="C274" s="14">
        <v>1</v>
      </c>
      <c r="D274" s="14">
        <v>6.96</v>
      </c>
      <c r="E274" s="14">
        <v>0.45</v>
      </c>
      <c r="F274" s="14">
        <v>0.6</v>
      </c>
      <c r="G274" s="102">
        <f t="shared" si="32"/>
        <v>8.8919999999999995</v>
      </c>
      <c r="H274" s="2"/>
      <c r="I274" s="83"/>
    </row>
    <row r="275" spans="1:12" x14ac:dyDescent="0.25">
      <c r="A275" s="47"/>
      <c r="B275" s="14" t="s">
        <v>135</v>
      </c>
      <c r="C275" s="14">
        <v>1</v>
      </c>
      <c r="D275" s="14">
        <v>11.35</v>
      </c>
      <c r="E275" s="14">
        <v>0.6</v>
      </c>
      <c r="F275" s="14">
        <v>0.6</v>
      </c>
      <c r="G275" s="102">
        <f t="shared" si="32"/>
        <v>14.339999999999998</v>
      </c>
      <c r="H275" s="2"/>
      <c r="I275" s="83"/>
    </row>
    <row r="276" spans="1:12" x14ac:dyDescent="0.25">
      <c r="A276" s="47"/>
      <c r="B276" s="14" t="s">
        <v>136</v>
      </c>
      <c r="C276" s="14">
        <v>1</v>
      </c>
      <c r="D276" s="14">
        <v>26.59</v>
      </c>
      <c r="E276" s="14">
        <v>0.23</v>
      </c>
      <c r="F276" s="14">
        <v>0.75</v>
      </c>
      <c r="G276" s="102">
        <f t="shared" si="32"/>
        <v>40.230000000000004</v>
      </c>
      <c r="H276" s="2"/>
      <c r="I276" s="83"/>
    </row>
    <row r="277" spans="1:12" x14ac:dyDescent="0.25">
      <c r="A277" s="47"/>
      <c r="B277" s="14"/>
      <c r="C277" s="14"/>
      <c r="D277" s="14"/>
      <c r="E277" s="14"/>
      <c r="F277" s="14"/>
      <c r="G277" s="102"/>
      <c r="H277" s="2"/>
      <c r="I277" s="83"/>
    </row>
    <row r="278" spans="1:12" x14ac:dyDescent="0.25">
      <c r="A278" s="47"/>
      <c r="B278" s="32" t="s">
        <v>118</v>
      </c>
      <c r="C278" s="14"/>
      <c r="D278" s="14"/>
      <c r="E278" s="14"/>
      <c r="F278" s="14"/>
      <c r="G278" s="102"/>
      <c r="H278" s="2"/>
      <c r="I278" s="83"/>
    </row>
    <row r="279" spans="1:12" x14ac:dyDescent="0.25">
      <c r="A279" s="47"/>
      <c r="B279" s="12" t="s">
        <v>108</v>
      </c>
      <c r="C279" s="14">
        <v>1</v>
      </c>
      <c r="D279" s="14">
        <v>68.28</v>
      </c>
      <c r="E279" s="14">
        <v>0.23</v>
      </c>
      <c r="F279" s="14">
        <v>0.6</v>
      </c>
      <c r="G279" s="102">
        <f t="shared" si="32"/>
        <v>82.212000000000003</v>
      </c>
      <c r="H279" s="2"/>
      <c r="I279" s="83"/>
    </row>
    <row r="280" spans="1:12" x14ac:dyDescent="0.25">
      <c r="A280" s="47"/>
      <c r="B280" s="12" t="s">
        <v>109</v>
      </c>
      <c r="C280" s="14">
        <v>1</v>
      </c>
      <c r="D280" s="14">
        <v>46.73</v>
      </c>
      <c r="E280" s="14">
        <v>0.23</v>
      </c>
      <c r="F280" s="14">
        <v>0.45</v>
      </c>
      <c r="G280" s="102">
        <f t="shared" si="32"/>
        <v>42.263999999999996</v>
      </c>
      <c r="H280" s="2"/>
      <c r="I280" s="83"/>
    </row>
    <row r="281" spans="1:12" x14ac:dyDescent="0.25">
      <c r="A281" s="47"/>
      <c r="B281" s="12" t="s">
        <v>110</v>
      </c>
      <c r="C281" s="14">
        <v>1</v>
      </c>
      <c r="D281" s="14">
        <v>10.32</v>
      </c>
      <c r="E281" s="14">
        <v>0.38</v>
      </c>
      <c r="F281" s="14">
        <v>0.6</v>
      </c>
      <c r="G281" s="102">
        <f t="shared" si="32"/>
        <v>12.840000000000002</v>
      </c>
      <c r="H281" s="2"/>
      <c r="I281" s="83"/>
    </row>
    <row r="282" spans="1:12" x14ac:dyDescent="0.25">
      <c r="A282" s="47"/>
      <c r="B282" s="12" t="s">
        <v>114</v>
      </c>
      <c r="C282" s="14">
        <v>1</v>
      </c>
      <c r="D282" s="14">
        <v>8.36</v>
      </c>
      <c r="E282" s="14">
        <v>0.3</v>
      </c>
      <c r="F282" s="14">
        <v>0.6</v>
      </c>
      <c r="G282" s="102">
        <f t="shared" si="32"/>
        <v>10.391999999999999</v>
      </c>
      <c r="H282" s="2"/>
      <c r="I282" s="83"/>
    </row>
    <row r="283" spans="1:12" x14ac:dyDescent="0.25">
      <c r="A283" s="47"/>
      <c r="B283" s="12"/>
      <c r="C283" s="14"/>
      <c r="D283" s="14"/>
      <c r="E283" s="14"/>
      <c r="F283" s="14"/>
      <c r="G283" s="102"/>
      <c r="H283" s="2"/>
      <c r="I283" s="83"/>
    </row>
    <row r="284" spans="1:12" x14ac:dyDescent="0.25">
      <c r="A284" s="47"/>
      <c r="B284" s="12"/>
      <c r="C284" s="14"/>
      <c r="D284" s="14"/>
      <c r="E284" s="14"/>
      <c r="F284" s="14"/>
      <c r="G284" s="102"/>
      <c r="H284" s="2"/>
      <c r="I284" s="83"/>
      <c r="L284">
        <v>134</v>
      </c>
    </row>
    <row r="285" spans="1:12" x14ac:dyDescent="0.25">
      <c r="A285" s="47"/>
      <c r="B285" s="12" t="s">
        <v>229</v>
      </c>
      <c r="C285" s="3">
        <v>1</v>
      </c>
      <c r="D285" s="3">
        <v>67</v>
      </c>
      <c r="E285" s="14"/>
      <c r="F285" s="14">
        <v>1</v>
      </c>
      <c r="G285" s="14">
        <f>+(D285*2)</f>
        <v>134</v>
      </c>
      <c r="H285" s="2"/>
      <c r="I285" s="83"/>
    </row>
    <row r="286" spans="1:12" x14ac:dyDescent="0.25">
      <c r="A286" s="47"/>
      <c r="B286" s="12"/>
      <c r="C286" s="14"/>
      <c r="D286" s="51"/>
      <c r="E286" s="14"/>
      <c r="F286" s="14"/>
      <c r="G286" s="17"/>
      <c r="H286" s="2"/>
      <c r="I286" s="83"/>
    </row>
    <row r="287" spans="1:12" x14ac:dyDescent="0.25">
      <c r="A287" s="47"/>
      <c r="B287" s="12"/>
      <c r="C287" s="14"/>
      <c r="D287" s="14"/>
      <c r="E287" s="14"/>
      <c r="F287" s="14"/>
      <c r="G287" s="102"/>
      <c r="H287" s="2"/>
      <c r="I287" s="83"/>
    </row>
    <row r="288" spans="1:12" x14ac:dyDescent="0.25">
      <c r="A288" s="47"/>
      <c r="B288" s="32" t="s">
        <v>205</v>
      </c>
      <c r="C288" s="14"/>
      <c r="D288" s="14"/>
      <c r="E288" s="14"/>
      <c r="F288" s="14"/>
      <c r="G288" s="102"/>
      <c r="H288" s="2"/>
      <c r="I288" s="83"/>
    </row>
    <row r="289" spans="1:9" x14ac:dyDescent="0.25">
      <c r="A289" s="47"/>
      <c r="B289" s="12" t="s">
        <v>206</v>
      </c>
      <c r="C289" s="14">
        <v>1</v>
      </c>
      <c r="D289" s="14">
        <v>67.28</v>
      </c>
      <c r="E289" s="14">
        <v>0.3</v>
      </c>
      <c r="F289" s="14">
        <v>0.6</v>
      </c>
      <c r="G289" s="102">
        <f>+((D289*F289)*2)+(E289*D289)*C289</f>
        <v>100.92</v>
      </c>
      <c r="H289" s="2"/>
      <c r="I289" s="83"/>
    </row>
    <row r="290" spans="1:9" x14ac:dyDescent="0.25">
      <c r="A290" s="47"/>
      <c r="B290" s="12" t="s">
        <v>207</v>
      </c>
      <c r="C290" s="14">
        <v>1</v>
      </c>
      <c r="D290" s="14">
        <v>25.23</v>
      </c>
      <c r="E290" s="14">
        <v>0.23</v>
      </c>
      <c r="F290" s="14">
        <v>0.5</v>
      </c>
      <c r="G290" s="102">
        <f t="shared" ref="G290:G373" si="33">+((D290*F290)*2)+(E290*D290)*C290</f>
        <v>31.032900000000001</v>
      </c>
      <c r="H290" s="2"/>
      <c r="I290" s="83"/>
    </row>
    <row r="291" spans="1:9" x14ac:dyDescent="0.25">
      <c r="A291" s="47"/>
      <c r="B291" s="12" t="s">
        <v>208</v>
      </c>
      <c r="C291" s="14">
        <v>1</v>
      </c>
      <c r="D291" s="14">
        <v>24.23</v>
      </c>
      <c r="E291" s="14">
        <v>0.38</v>
      </c>
      <c r="F291" s="14">
        <v>0.6</v>
      </c>
      <c r="G291" s="102">
        <f t="shared" si="33"/>
        <v>38.2834</v>
      </c>
      <c r="H291" s="2"/>
      <c r="I291" s="83"/>
    </row>
    <row r="292" spans="1:9" x14ac:dyDescent="0.25">
      <c r="A292" s="47"/>
      <c r="B292" s="12" t="s">
        <v>209</v>
      </c>
      <c r="C292" s="14">
        <v>1</v>
      </c>
      <c r="D292" s="14">
        <v>39</v>
      </c>
      <c r="E292" s="14">
        <v>0.3</v>
      </c>
      <c r="F292" s="14">
        <v>0.5</v>
      </c>
      <c r="G292" s="102">
        <f t="shared" si="33"/>
        <v>50.7</v>
      </c>
      <c r="H292" s="2"/>
      <c r="I292" s="83"/>
    </row>
    <row r="293" spans="1:9" x14ac:dyDescent="0.25">
      <c r="A293" s="47"/>
      <c r="B293" s="12" t="s">
        <v>210</v>
      </c>
      <c r="C293" s="14">
        <v>1</v>
      </c>
      <c r="D293" s="14">
        <v>5.61</v>
      </c>
      <c r="E293" s="14">
        <v>0.23</v>
      </c>
      <c r="F293" s="14">
        <v>0.6</v>
      </c>
      <c r="G293" s="102">
        <f t="shared" si="33"/>
        <v>8.0223000000000013</v>
      </c>
      <c r="H293" s="2"/>
      <c r="I293" s="83"/>
    </row>
    <row r="294" spans="1:9" x14ac:dyDescent="0.25">
      <c r="A294" s="47"/>
      <c r="B294" s="12" t="s">
        <v>99</v>
      </c>
      <c r="C294" s="14">
        <v>1</v>
      </c>
      <c r="D294" s="14">
        <v>219.59</v>
      </c>
      <c r="E294" s="14">
        <v>1</v>
      </c>
      <c r="F294" s="14">
        <v>0.15</v>
      </c>
      <c r="G294" s="102">
        <f>+D294*E294</f>
        <v>219.59</v>
      </c>
      <c r="H294" s="2"/>
      <c r="I294" s="83"/>
    </row>
    <row r="295" spans="1:9" x14ac:dyDescent="0.25">
      <c r="A295" s="47"/>
      <c r="B295" s="12"/>
      <c r="C295" s="14"/>
      <c r="D295" s="14"/>
      <c r="E295" s="14"/>
      <c r="F295" s="14"/>
      <c r="G295" s="102"/>
      <c r="H295" s="2"/>
      <c r="I295" s="83"/>
    </row>
    <row r="296" spans="1:9" x14ac:dyDescent="0.25">
      <c r="A296" s="47"/>
      <c r="B296" s="32" t="s">
        <v>211</v>
      </c>
      <c r="C296" s="14"/>
      <c r="D296" s="14"/>
      <c r="E296" s="14"/>
      <c r="F296" s="14"/>
      <c r="G296" s="102"/>
      <c r="H296" s="2"/>
      <c r="I296" s="83"/>
    </row>
    <row r="297" spans="1:9" x14ac:dyDescent="0.25">
      <c r="A297" s="47"/>
      <c r="B297" s="12" t="s">
        <v>206</v>
      </c>
      <c r="C297" s="14">
        <v>1</v>
      </c>
      <c r="D297" s="14">
        <v>28.93</v>
      </c>
      <c r="E297" s="14">
        <v>0.3</v>
      </c>
      <c r="F297" s="14">
        <v>0.6</v>
      </c>
      <c r="G297" s="102">
        <f t="shared" si="33"/>
        <v>43.395000000000003</v>
      </c>
      <c r="H297" s="2"/>
      <c r="I297" s="83"/>
    </row>
    <row r="298" spans="1:9" x14ac:dyDescent="0.25">
      <c r="A298" s="47"/>
      <c r="B298" s="12" t="s">
        <v>207</v>
      </c>
      <c r="C298" s="14">
        <v>1</v>
      </c>
      <c r="D298" s="14">
        <v>120.36</v>
      </c>
      <c r="E298" s="14">
        <v>0.3</v>
      </c>
      <c r="F298" s="14">
        <v>0.5</v>
      </c>
      <c r="G298" s="102">
        <f t="shared" si="33"/>
        <v>156.46799999999999</v>
      </c>
      <c r="H298" s="2"/>
      <c r="I298" s="83"/>
    </row>
    <row r="299" spans="1:9" x14ac:dyDescent="0.25">
      <c r="A299" s="47"/>
      <c r="B299" s="12" t="s">
        <v>208</v>
      </c>
      <c r="C299" s="14">
        <v>1</v>
      </c>
      <c r="D299" s="14">
        <v>9.31</v>
      </c>
      <c r="E299" s="14">
        <v>0.23</v>
      </c>
      <c r="F299" s="14">
        <v>0.6</v>
      </c>
      <c r="G299" s="102">
        <f t="shared" si="33"/>
        <v>13.313300000000002</v>
      </c>
      <c r="H299" s="2"/>
      <c r="I299" s="83"/>
    </row>
    <row r="300" spans="1:9" x14ac:dyDescent="0.25">
      <c r="A300" s="47"/>
      <c r="B300" s="12" t="s">
        <v>209</v>
      </c>
      <c r="C300" s="14">
        <v>1</v>
      </c>
      <c r="D300" s="14">
        <v>63.19</v>
      </c>
      <c r="E300" s="14">
        <v>0.38</v>
      </c>
      <c r="F300" s="14">
        <v>0.6</v>
      </c>
      <c r="G300" s="102">
        <f t="shared" si="33"/>
        <v>99.840199999999982</v>
      </c>
      <c r="H300" s="2"/>
      <c r="I300" s="83"/>
    </row>
    <row r="301" spans="1:9" x14ac:dyDescent="0.25">
      <c r="A301" s="47"/>
      <c r="B301" s="12" t="s">
        <v>210</v>
      </c>
      <c r="C301" s="14">
        <v>1</v>
      </c>
      <c r="D301" s="14">
        <v>14.05</v>
      </c>
      <c r="E301" s="14">
        <v>0.38</v>
      </c>
      <c r="F301" s="14">
        <v>0.5</v>
      </c>
      <c r="G301" s="102">
        <f t="shared" si="33"/>
        <v>19.389000000000003</v>
      </c>
      <c r="H301" s="2"/>
      <c r="I301" s="83"/>
    </row>
    <row r="302" spans="1:9" x14ac:dyDescent="0.25">
      <c r="A302" s="47"/>
      <c r="B302" s="12" t="s">
        <v>212</v>
      </c>
      <c r="C302" s="14">
        <v>1</v>
      </c>
      <c r="D302" s="14">
        <v>21.49</v>
      </c>
      <c r="E302" s="14">
        <v>0.75</v>
      </c>
      <c r="F302" s="14">
        <v>0.6</v>
      </c>
      <c r="G302" s="102">
        <f t="shared" si="33"/>
        <v>41.905499999999996</v>
      </c>
      <c r="H302" s="2"/>
      <c r="I302" s="83"/>
    </row>
    <row r="303" spans="1:9" x14ac:dyDescent="0.25">
      <c r="A303" s="47"/>
      <c r="B303" s="12" t="s">
        <v>213</v>
      </c>
      <c r="C303" s="14">
        <v>1</v>
      </c>
      <c r="D303" s="14">
        <v>29.46</v>
      </c>
      <c r="E303" s="14">
        <v>0.6</v>
      </c>
      <c r="F303" s="14">
        <v>0.6</v>
      </c>
      <c r="G303" s="102">
        <f t="shared" si="33"/>
        <v>53.027999999999992</v>
      </c>
      <c r="H303" s="2"/>
      <c r="I303" s="83"/>
    </row>
    <row r="304" spans="1:9" x14ac:dyDescent="0.25">
      <c r="A304" s="47"/>
      <c r="B304" s="12" t="s">
        <v>214</v>
      </c>
      <c r="C304" s="14">
        <v>1</v>
      </c>
      <c r="D304" s="14">
        <v>16.27</v>
      </c>
      <c r="E304" s="14">
        <v>0.45</v>
      </c>
      <c r="F304" s="14">
        <v>0.6</v>
      </c>
      <c r="G304" s="102">
        <f t="shared" si="33"/>
        <v>26.845499999999998</v>
      </c>
      <c r="H304" s="2"/>
      <c r="I304" s="83"/>
    </row>
    <row r="305" spans="1:9" x14ac:dyDescent="0.25">
      <c r="A305" s="47"/>
      <c r="B305" s="12" t="s">
        <v>99</v>
      </c>
      <c r="C305" s="14">
        <v>1</v>
      </c>
      <c r="D305" s="14">
        <v>623.64</v>
      </c>
      <c r="E305" s="14">
        <v>1</v>
      </c>
      <c r="F305" s="14">
        <v>0.15</v>
      </c>
      <c r="G305" s="102">
        <v>623.6</v>
      </c>
      <c r="H305" s="2"/>
      <c r="I305" s="83"/>
    </row>
    <row r="306" spans="1:9" x14ac:dyDescent="0.25">
      <c r="A306" s="47"/>
      <c r="B306" s="12"/>
      <c r="C306" s="14"/>
      <c r="D306" s="14"/>
      <c r="E306" s="14"/>
      <c r="F306" s="14"/>
      <c r="G306" s="102"/>
      <c r="H306" s="2"/>
      <c r="I306" s="83"/>
    </row>
    <row r="307" spans="1:9" x14ac:dyDescent="0.25">
      <c r="A307" s="47"/>
      <c r="B307" s="2" t="s">
        <v>252</v>
      </c>
      <c r="C307" s="14"/>
      <c r="D307" s="14"/>
      <c r="E307" s="14"/>
      <c r="F307" s="14"/>
      <c r="G307" s="102"/>
      <c r="H307" s="2"/>
      <c r="I307" s="83"/>
    </row>
    <row r="308" spans="1:9" x14ac:dyDescent="0.25">
      <c r="A308" s="47"/>
      <c r="B308" s="12" t="s">
        <v>162</v>
      </c>
      <c r="C308" s="13">
        <v>2</v>
      </c>
      <c r="D308" s="14">
        <f>+(D434+0.3+0.3)</f>
        <v>1.8</v>
      </c>
      <c r="E308" s="14">
        <v>0.3</v>
      </c>
      <c r="F308" s="14">
        <v>1</v>
      </c>
      <c r="G308" s="102">
        <f>+PRODUCT(C308:F308)</f>
        <v>1.08</v>
      </c>
      <c r="H308" s="2"/>
      <c r="I308" s="83"/>
    </row>
    <row r="309" spans="1:9" x14ac:dyDescent="0.25">
      <c r="A309" s="47"/>
      <c r="B309" s="12" t="s">
        <v>163</v>
      </c>
      <c r="C309" s="13">
        <v>6</v>
      </c>
      <c r="D309" s="14">
        <f t="shared" ref="D309:D319" si="34">+(D435+0.3+0.3)</f>
        <v>1.35</v>
      </c>
      <c r="E309" s="14">
        <v>0.15</v>
      </c>
      <c r="F309" s="14">
        <v>1</v>
      </c>
      <c r="G309" s="102">
        <f t="shared" ref="G309:G319" si="35">+PRODUCT(C309:F309)</f>
        <v>1.2150000000000001</v>
      </c>
      <c r="H309" s="2"/>
      <c r="I309" s="83"/>
    </row>
    <row r="310" spans="1:9" x14ac:dyDescent="0.25">
      <c r="A310" s="47"/>
      <c r="B310" s="12" t="s">
        <v>165</v>
      </c>
      <c r="C310" s="13">
        <v>2</v>
      </c>
      <c r="D310" s="14">
        <f t="shared" si="34"/>
        <v>5.3999999999999995</v>
      </c>
      <c r="E310" s="14">
        <v>0.38</v>
      </c>
      <c r="F310" s="14">
        <v>1</v>
      </c>
      <c r="G310" s="102">
        <f t="shared" si="35"/>
        <v>4.1039999999999992</v>
      </c>
      <c r="H310" s="2"/>
      <c r="I310" s="83"/>
    </row>
    <row r="311" spans="1:9" x14ac:dyDescent="0.25">
      <c r="A311" s="47"/>
      <c r="B311" s="12" t="s">
        <v>166</v>
      </c>
      <c r="C311" s="13">
        <v>5</v>
      </c>
      <c r="D311" s="14">
        <f t="shared" si="34"/>
        <v>3.5999999999999996</v>
      </c>
      <c r="E311" s="14">
        <v>0.3</v>
      </c>
      <c r="F311" s="14">
        <v>1</v>
      </c>
      <c r="G311" s="102">
        <f t="shared" si="35"/>
        <v>5.3999999999999995</v>
      </c>
      <c r="H311" s="2"/>
      <c r="I311" s="83"/>
    </row>
    <row r="312" spans="1:9" x14ac:dyDescent="0.25">
      <c r="A312" s="47"/>
      <c r="B312" s="12" t="s">
        <v>243</v>
      </c>
      <c r="C312" s="13">
        <v>4</v>
      </c>
      <c r="D312" s="14">
        <f t="shared" si="34"/>
        <v>1.8</v>
      </c>
      <c r="E312" s="14">
        <v>0.15</v>
      </c>
      <c r="F312" s="14">
        <v>1</v>
      </c>
      <c r="G312" s="102">
        <f t="shared" si="35"/>
        <v>1.08</v>
      </c>
      <c r="H312" s="2"/>
      <c r="I312" s="83"/>
    </row>
    <row r="313" spans="1:9" x14ac:dyDescent="0.25">
      <c r="A313" s="47"/>
      <c r="B313" s="12" t="s">
        <v>244</v>
      </c>
      <c r="C313" s="13">
        <v>6</v>
      </c>
      <c r="D313" s="14">
        <f t="shared" si="34"/>
        <v>2.5999999999999996</v>
      </c>
      <c r="E313" s="14">
        <v>0.23</v>
      </c>
      <c r="F313" s="14">
        <v>1</v>
      </c>
      <c r="G313" s="102">
        <f t="shared" si="35"/>
        <v>3.5879999999999996</v>
      </c>
      <c r="H313" s="2"/>
      <c r="I313" s="83"/>
    </row>
    <row r="314" spans="1:9" x14ac:dyDescent="0.25">
      <c r="A314" s="47"/>
      <c r="B314" s="12" t="s">
        <v>245</v>
      </c>
      <c r="C314" s="13">
        <v>6</v>
      </c>
      <c r="D314" s="14">
        <f t="shared" si="34"/>
        <v>1.6</v>
      </c>
      <c r="E314" s="14">
        <v>0.15</v>
      </c>
      <c r="F314" s="14">
        <v>1</v>
      </c>
      <c r="G314" s="102">
        <f t="shared" si="35"/>
        <v>1.4400000000000002</v>
      </c>
      <c r="H314" s="2"/>
      <c r="I314" s="83"/>
    </row>
    <row r="315" spans="1:9" x14ac:dyDescent="0.25">
      <c r="A315" s="47"/>
      <c r="B315" s="12" t="s">
        <v>246</v>
      </c>
      <c r="C315" s="13">
        <v>2</v>
      </c>
      <c r="D315" s="14">
        <f t="shared" si="34"/>
        <v>1.45</v>
      </c>
      <c r="E315" s="14">
        <v>0.15</v>
      </c>
      <c r="F315" s="14">
        <v>1</v>
      </c>
      <c r="G315" s="102">
        <f t="shared" si="35"/>
        <v>0.435</v>
      </c>
      <c r="H315" s="2"/>
      <c r="I315" s="83"/>
    </row>
    <row r="316" spans="1:9" x14ac:dyDescent="0.25">
      <c r="A316" s="47"/>
      <c r="B316" s="12" t="s">
        <v>247</v>
      </c>
      <c r="C316" s="13">
        <v>1</v>
      </c>
      <c r="D316" s="14">
        <f t="shared" si="34"/>
        <v>2.5999999999999996</v>
      </c>
      <c r="E316" s="14">
        <v>0.23</v>
      </c>
      <c r="F316" s="14">
        <v>1</v>
      </c>
      <c r="G316" s="102">
        <f t="shared" si="35"/>
        <v>0.59799999999999998</v>
      </c>
      <c r="H316" s="2"/>
      <c r="I316" s="83"/>
    </row>
    <row r="317" spans="1:9" x14ac:dyDescent="0.25">
      <c r="A317" s="47"/>
      <c r="B317" s="12" t="s">
        <v>248</v>
      </c>
      <c r="C317" s="13">
        <v>1</v>
      </c>
      <c r="D317" s="14">
        <f t="shared" si="34"/>
        <v>2.9999999999999996</v>
      </c>
      <c r="E317" s="14">
        <v>0.3</v>
      </c>
      <c r="F317" s="14">
        <v>1</v>
      </c>
      <c r="G317" s="102">
        <f t="shared" si="35"/>
        <v>0.8999999999999998</v>
      </c>
      <c r="H317" s="2"/>
      <c r="I317" s="83"/>
    </row>
    <row r="318" spans="1:9" x14ac:dyDescent="0.25">
      <c r="A318" s="47"/>
      <c r="B318" s="12" t="s">
        <v>249</v>
      </c>
      <c r="C318" s="13">
        <v>1</v>
      </c>
      <c r="D318" s="14">
        <f t="shared" si="34"/>
        <v>1.2</v>
      </c>
      <c r="E318" s="14">
        <v>0.15</v>
      </c>
      <c r="F318" s="14">
        <v>1</v>
      </c>
      <c r="G318" s="102">
        <f t="shared" si="35"/>
        <v>0.18</v>
      </c>
      <c r="H318" s="2"/>
      <c r="I318" s="83"/>
    </row>
    <row r="319" spans="1:9" x14ac:dyDescent="0.25">
      <c r="A319" s="47"/>
      <c r="B319" s="12" t="s">
        <v>250</v>
      </c>
      <c r="C319" s="13">
        <v>1</v>
      </c>
      <c r="D319" s="14">
        <f t="shared" si="34"/>
        <v>2.9999999999999996</v>
      </c>
      <c r="E319" s="14">
        <v>0.3</v>
      </c>
      <c r="F319" s="14">
        <v>1</v>
      </c>
      <c r="G319" s="102">
        <f t="shared" si="35"/>
        <v>0.8999999999999998</v>
      </c>
      <c r="H319" s="2"/>
      <c r="I319" s="83"/>
    </row>
    <row r="320" spans="1:9" x14ac:dyDescent="0.25">
      <c r="A320" s="47"/>
      <c r="B320" s="12"/>
      <c r="C320" s="14"/>
      <c r="D320" s="14"/>
      <c r="E320" s="14"/>
      <c r="F320" s="14"/>
      <c r="G320" s="102"/>
      <c r="H320" s="2"/>
      <c r="I320" s="83"/>
    </row>
    <row r="321" spans="1:9" x14ac:dyDescent="0.25">
      <c r="A321" s="47"/>
      <c r="B321" s="2" t="s">
        <v>253</v>
      </c>
      <c r="C321" s="14"/>
      <c r="D321" s="14"/>
      <c r="E321" s="14"/>
      <c r="F321" s="14"/>
      <c r="G321" s="102"/>
      <c r="H321" s="2"/>
      <c r="I321" s="83"/>
    </row>
    <row r="322" spans="1:9" x14ac:dyDescent="0.25">
      <c r="A322" s="47"/>
      <c r="B322" s="12" t="s">
        <v>162</v>
      </c>
      <c r="C322" s="13">
        <f>+C308</f>
        <v>2</v>
      </c>
      <c r="D322" s="14">
        <f>+D308</f>
        <v>1.8</v>
      </c>
      <c r="E322" s="14">
        <v>0.61</v>
      </c>
      <c r="F322" s="14">
        <v>1</v>
      </c>
      <c r="G322" s="102">
        <f>+PRODUCT(C322:F322)</f>
        <v>2.1960000000000002</v>
      </c>
      <c r="H322" s="2"/>
      <c r="I322" s="83"/>
    </row>
    <row r="323" spans="1:9" x14ac:dyDescent="0.25">
      <c r="A323" s="47"/>
      <c r="B323" s="12" t="s">
        <v>163</v>
      </c>
      <c r="C323" s="13">
        <f t="shared" ref="C323:D323" si="36">+C309</f>
        <v>6</v>
      </c>
      <c r="D323" s="14">
        <f t="shared" si="36"/>
        <v>1.35</v>
      </c>
      <c r="E323" s="14">
        <v>0.61</v>
      </c>
      <c r="F323" s="14">
        <v>1</v>
      </c>
      <c r="G323" s="102">
        <f t="shared" ref="G323:G333" si="37">+PRODUCT(C323:F323)</f>
        <v>4.9410000000000007</v>
      </c>
      <c r="H323" s="2"/>
      <c r="I323" s="83"/>
    </row>
    <row r="324" spans="1:9" x14ac:dyDescent="0.25">
      <c r="A324" s="47"/>
      <c r="B324" s="12" t="s">
        <v>165</v>
      </c>
      <c r="C324" s="13">
        <f t="shared" ref="C324:D324" si="38">+C310</f>
        <v>2</v>
      </c>
      <c r="D324" s="14">
        <f t="shared" si="38"/>
        <v>5.3999999999999995</v>
      </c>
      <c r="E324" s="14">
        <v>0.61</v>
      </c>
      <c r="F324" s="14">
        <v>1</v>
      </c>
      <c r="G324" s="102">
        <f t="shared" si="37"/>
        <v>6.5879999999999992</v>
      </c>
      <c r="H324" s="2"/>
      <c r="I324" s="83"/>
    </row>
    <row r="325" spans="1:9" x14ac:dyDescent="0.25">
      <c r="A325" s="47"/>
      <c r="B325" s="12" t="s">
        <v>166</v>
      </c>
      <c r="C325" s="13">
        <f t="shared" ref="C325:D325" si="39">+C311</f>
        <v>5</v>
      </c>
      <c r="D325" s="14">
        <f t="shared" si="39"/>
        <v>3.5999999999999996</v>
      </c>
      <c r="E325" s="14">
        <v>0.61</v>
      </c>
      <c r="F325" s="14">
        <v>1</v>
      </c>
      <c r="G325" s="102">
        <f t="shared" si="37"/>
        <v>10.98</v>
      </c>
      <c r="H325" s="2"/>
      <c r="I325" s="83"/>
    </row>
    <row r="326" spans="1:9" x14ac:dyDescent="0.25">
      <c r="A326" s="47"/>
      <c r="B326" s="12" t="s">
        <v>243</v>
      </c>
      <c r="C326" s="13">
        <f t="shared" ref="C326:D326" si="40">+C312</f>
        <v>4</v>
      </c>
      <c r="D326" s="14">
        <f t="shared" si="40"/>
        <v>1.8</v>
      </c>
      <c r="E326" s="14">
        <v>0.61</v>
      </c>
      <c r="F326" s="14">
        <v>1</v>
      </c>
      <c r="G326" s="102">
        <f t="shared" si="37"/>
        <v>4.3920000000000003</v>
      </c>
      <c r="H326" s="2"/>
      <c r="I326" s="83"/>
    </row>
    <row r="327" spans="1:9" x14ac:dyDescent="0.25">
      <c r="A327" s="47"/>
      <c r="B327" s="12" t="s">
        <v>244</v>
      </c>
      <c r="C327" s="13">
        <f t="shared" ref="C327:D327" si="41">+C313</f>
        <v>6</v>
      </c>
      <c r="D327" s="14">
        <f t="shared" si="41"/>
        <v>2.5999999999999996</v>
      </c>
      <c r="E327" s="14">
        <v>0.61</v>
      </c>
      <c r="F327" s="14">
        <v>1</v>
      </c>
      <c r="G327" s="102">
        <f t="shared" si="37"/>
        <v>9.5159999999999982</v>
      </c>
      <c r="H327" s="2"/>
      <c r="I327" s="83"/>
    </row>
    <row r="328" spans="1:9" x14ac:dyDescent="0.25">
      <c r="A328" s="47"/>
      <c r="B328" s="12" t="s">
        <v>245</v>
      </c>
      <c r="C328" s="13">
        <f t="shared" ref="C328:D328" si="42">+C314</f>
        <v>6</v>
      </c>
      <c r="D328" s="14">
        <f t="shared" si="42"/>
        <v>1.6</v>
      </c>
      <c r="E328" s="14">
        <v>0.61</v>
      </c>
      <c r="F328" s="14">
        <v>1</v>
      </c>
      <c r="G328" s="102">
        <f t="shared" si="37"/>
        <v>5.8560000000000008</v>
      </c>
      <c r="H328" s="2"/>
      <c r="I328" s="83"/>
    </row>
    <row r="329" spans="1:9" x14ac:dyDescent="0.25">
      <c r="A329" s="47"/>
      <c r="B329" s="12" t="s">
        <v>246</v>
      </c>
      <c r="C329" s="13">
        <f t="shared" ref="C329:D329" si="43">+C315</f>
        <v>2</v>
      </c>
      <c r="D329" s="14">
        <f t="shared" si="43"/>
        <v>1.45</v>
      </c>
      <c r="E329" s="14">
        <v>0.61</v>
      </c>
      <c r="F329" s="14">
        <v>1</v>
      </c>
      <c r="G329" s="102">
        <f t="shared" si="37"/>
        <v>1.7689999999999999</v>
      </c>
      <c r="H329" s="2"/>
      <c r="I329" s="83"/>
    </row>
    <row r="330" spans="1:9" x14ac:dyDescent="0.25">
      <c r="A330" s="47"/>
      <c r="B330" s="12" t="s">
        <v>247</v>
      </c>
      <c r="C330" s="13">
        <f t="shared" ref="C330:D330" si="44">+C316</f>
        <v>1</v>
      </c>
      <c r="D330" s="14">
        <f t="shared" si="44"/>
        <v>2.5999999999999996</v>
      </c>
      <c r="E330" s="14">
        <v>0.61</v>
      </c>
      <c r="F330" s="14">
        <v>1</v>
      </c>
      <c r="G330" s="102">
        <f t="shared" si="37"/>
        <v>1.5859999999999999</v>
      </c>
      <c r="H330" s="2"/>
      <c r="I330" s="83"/>
    </row>
    <row r="331" spans="1:9" x14ac:dyDescent="0.25">
      <c r="A331" s="47"/>
      <c r="B331" s="12" t="s">
        <v>248</v>
      </c>
      <c r="C331" s="13">
        <f t="shared" ref="C331:D331" si="45">+C317</f>
        <v>1</v>
      </c>
      <c r="D331" s="14">
        <f t="shared" si="45"/>
        <v>2.9999999999999996</v>
      </c>
      <c r="E331" s="14">
        <v>0.61</v>
      </c>
      <c r="F331" s="14">
        <v>1</v>
      </c>
      <c r="G331" s="102">
        <f t="shared" si="37"/>
        <v>1.8299999999999996</v>
      </c>
      <c r="H331" s="2"/>
      <c r="I331" s="83"/>
    </row>
    <row r="332" spans="1:9" x14ac:dyDescent="0.25">
      <c r="A332" s="47"/>
      <c r="B332" s="12" t="s">
        <v>249</v>
      </c>
      <c r="C332" s="13">
        <f t="shared" ref="C332:D332" si="46">+C318</f>
        <v>1</v>
      </c>
      <c r="D332" s="14">
        <f t="shared" si="46"/>
        <v>1.2</v>
      </c>
      <c r="E332" s="14">
        <v>0.61</v>
      </c>
      <c r="F332" s="14">
        <v>1</v>
      </c>
      <c r="G332" s="102">
        <f t="shared" si="37"/>
        <v>0.73199999999999998</v>
      </c>
      <c r="H332" s="2"/>
      <c r="I332" s="83"/>
    </row>
    <row r="333" spans="1:9" x14ac:dyDescent="0.25">
      <c r="A333" s="47"/>
      <c r="B333" s="12" t="s">
        <v>250</v>
      </c>
      <c r="C333" s="13">
        <f t="shared" ref="C333:D333" si="47">+C319</f>
        <v>1</v>
      </c>
      <c r="D333" s="14">
        <f t="shared" si="47"/>
        <v>2.9999999999999996</v>
      </c>
      <c r="E333" s="14">
        <v>0.61</v>
      </c>
      <c r="F333" s="14">
        <v>1</v>
      </c>
      <c r="G333" s="102">
        <f t="shared" si="37"/>
        <v>1.8299999999999996</v>
      </c>
      <c r="H333" s="2"/>
      <c r="I333" s="83"/>
    </row>
    <row r="334" spans="1:9" x14ac:dyDescent="0.25">
      <c r="A334" s="47"/>
      <c r="B334" s="12"/>
      <c r="C334" s="14"/>
      <c r="D334" s="14"/>
      <c r="E334" s="14"/>
      <c r="F334" s="14"/>
      <c r="G334" s="102"/>
      <c r="H334" s="2"/>
      <c r="I334" s="83"/>
    </row>
    <row r="335" spans="1:9" x14ac:dyDescent="0.25">
      <c r="A335" s="47"/>
      <c r="B335" s="32" t="s">
        <v>215</v>
      </c>
      <c r="C335" s="14"/>
      <c r="D335" s="14"/>
      <c r="E335" s="14"/>
      <c r="F335" s="14"/>
      <c r="G335" s="102"/>
      <c r="H335" s="2"/>
      <c r="I335" s="83"/>
    </row>
    <row r="336" spans="1:9" x14ac:dyDescent="0.25">
      <c r="A336" s="47"/>
      <c r="B336" s="12" t="s">
        <v>206</v>
      </c>
      <c r="C336" s="14">
        <v>1</v>
      </c>
      <c r="D336" s="14">
        <v>34.71</v>
      </c>
      <c r="E336" s="14">
        <v>0.23</v>
      </c>
      <c r="F336" s="14">
        <v>0.5</v>
      </c>
      <c r="G336" s="102">
        <f t="shared" si="33"/>
        <v>42.693300000000001</v>
      </c>
      <c r="H336" s="2"/>
      <c r="I336" s="83"/>
    </row>
    <row r="337" spans="1:9" x14ac:dyDescent="0.25">
      <c r="A337" s="47"/>
      <c r="B337" s="12" t="s">
        <v>207</v>
      </c>
      <c r="C337" s="14">
        <v>1</v>
      </c>
      <c r="D337" s="14">
        <v>12.64</v>
      </c>
      <c r="E337" s="14">
        <v>0.3</v>
      </c>
      <c r="F337" s="14">
        <v>0.5</v>
      </c>
      <c r="G337" s="102">
        <f t="shared" si="33"/>
        <v>16.432000000000002</v>
      </c>
      <c r="H337" s="2"/>
      <c r="I337" s="83"/>
    </row>
    <row r="338" spans="1:9" x14ac:dyDescent="0.25">
      <c r="A338" s="47"/>
      <c r="B338" s="12" t="s">
        <v>99</v>
      </c>
      <c r="C338" s="14">
        <v>1</v>
      </c>
      <c r="D338" s="14">
        <v>62.47</v>
      </c>
      <c r="E338" s="14">
        <v>1</v>
      </c>
      <c r="F338" s="14">
        <v>0.15</v>
      </c>
      <c r="G338" s="102">
        <v>62.47</v>
      </c>
      <c r="H338" s="2"/>
      <c r="I338" s="83"/>
    </row>
    <row r="339" spans="1:9" x14ac:dyDescent="0.25">
      <c r="A339" s="47"/>
      <c r="B339" s="12"/>
      <c r="C339" s="14"/>
      <c r="D339" s="14"/>
      <c r="E339" s="14"/>
      <c r="F339" s="14"/>
      <c r="G339" s="102"/>
      <c r="H339" s="2"/>
      <c r="I339" s="83"/>
    </row>
    <row r="340" spans="1:9" x14ac:dyDescent="0.25">
      <c r="A340" s="47"/>
      <c r="B340" s="32" t="s">
        <v>216</v>
      </c>
      <c r="C340" s="14"/>
      <c r="D340" s="14"/>
      <c r="E340" s="14"/>
      <c r="F340" s="14"/>
      <c r="G340" s="102"/>
      <c r="H340" s="2"/>
      <c r="I340" s="83"/>
    </row>
    <row r="341" spans="1:9" x14ac:dyDescent="0.25">
      <c r="A341" s="47"/>
      <c r="B341" s="12" t="s">
        <v>206</v>
      </c>
      <c r="C341" s="14">
        <v>1</v>
      </c>
      <c r="D341" s="14">
        <v>61</v>
      </c>
      <c r="E341" s="14">
        <v>0.23</v>
      </c>
      <c r="F341" s="14">
        <v>0.5</v>
      </c>
      <c r="G341" s="102">
        <f t="shared" si="33"/>
        <v>75.03</v>
      </c>
      <c r="H341" s="2"/>
      <c r="I341" s="83"/>
    </row>
    <row r="342" spans="1:9" x14ac:dyDescent="0.25">
      <c r="A342" s="47"/>
      <c r="B342" s="12" t="s">
        <v>207</v>
      </c>
      <c r="C342" s="14">
        <v>1</v>
      </c>
      <c r="D342" s="14">
        <v>186</v>
      </c>
      <c r="E342" s="14">
        <v>0.3</v>
      </c>
      <c r="F342" s="14">
        <v>0.5</v>
      </c>
      <c r="G342" s="102">
        <f t="shared" si="33"/>
        <v>241.8</v>
      </c>
      <c r="H342" s="2"/>
      <c r="I342" s="83"/>
    </row>
    <row r="343" spans="1:9" x14ac:dyDescent="0.25">
      <c r="A343" s="47"/>
      <c r="B343" s="12" t="s">
        <v>208</v>
      </c>
      <c r="C343" s="14">
        <v>1</v>
      </c>
      <c r="D343" s="14">
        <v>7</v>
      </c>
      <c r="E343" s="14">
        <v>0.3</v>
      </c>
      <c r="F343" s="14">
        <v>0.6</v>
      </c>
      <c r="G343" s="102">
        <f t="shared" si="33"/>
        <v>10.5</v>
      </c>
      <c r="H343" s="2"/>
      <c r="I343" s="83"/>
    </row>
    <row r="344" spans="1:9" x14ac:dyDescent="0.25">
      <c r="A344" s="47"/>
      <c r="B344" s="12" t="s">
        <v>209</v>
      </c>
      <c r="C344" s="14">
        <v>1</v>
      </c>
      <c r="D344" s="14">
        <v>11</v>
      </c>
      <c r="E344" s="14">
        <v>0.38</v>
      </c>
      <c r="F344" s="14">
        <v>0.5</v>
      </c>
      <c r="G344" s="102">
        <f t="shared" si="33"/>
        <v>15.18</v>
      </c>
      <c r="H344" s="2"/>
      <c r="I344" s="83"/>
    </row>
    <row r="345" spans="1:9" x14ac:dyDescent="0.25">
      <c r="A345" s="47"/>
      <c r="B345" s="12" t="s">
        <v>210</v>
      </c>
      <c r="C345" s="14">
        <v>1</v>
      </c>
      <c r="D345" s="14">
        <v>18</v>
      </c>
      <c r="E345" s="14">
        <v>0.38</v>
      </c>
      <c r="F345" s="14">
        <v>0.6</v>
      </c>
      <c r="G345" s="102">
        <f t="shared" si="33"/>
        <v>28.439999999999998</v>
      </c>
      <c r="H345" s="2"/>
      <c r="I345" s="83"/>
    </row>
    <row r="346" spans="1:9" x14ac:dyDescent="0.25">
      <c r="A346" s="47"/>
      <c r="B346" s="12" t="s">
        <v>212</v>
      </c>
      <c r="C346" s="14">
        <v>1</v>
      </c>
      <c r="D346" s="14">
        <v>33</v>
      </c>
      <c r="E346" s="14">
        <v>0.45</v>
      </c>
      <c r="F346" s="14">
        <v>0.6</v>
      </c>
      <c r="G346" s="102">
        <f t="shared" si="33"/>
        <v>54.45</v>
      </c>
      <c r="H346" s="2"/>
      <c r="I346" s="83"/>
    </row>
    <row r="347" spans="1:9" x14ac:dyDescent="0.25">
      <c r="A347" s="47"/>
      <c r="B347" s="12" t="s">
        <v>99</v>
      </c>
      <c r="C347" s="14">
        <v>1</v>
      </c>
      <c r="D347" s="14">
        <v>550.41999999999996</v>
      </c>
      <c r="E347" s="14">
        <v>1</v>
      </c>
      <c r="F347" s="14">
        <v>0.15</v>
      </c>
      <c r="G347" s="102">
        <v>550.41999999999996</v>
      </c>
      <c r="H347" s="2"/>
      <c r="I347" s="83"/>
    </row>
    <row r="348" spans="1:9" x14ac:dyDescent="0.25">
      <c r="A348" s="47"/>
      <c r="B348" s="12"/>
      <c r="C348" s="14"/>
      <c r="D348" s="14"/>
      <c r="E348" s="14"/>
      <c r="F348" s="14"/>
      <c r="G348" s="102"/>
      <c r="H348" s="2"/>
      <c r="I348" s="83"/>
    </row>
    <row r="349" spans="1:9" x14ac:dyDescent="0.25">
      <c r="A349" s="47"/>
      <c r="B349" s="2" t="s">
        <v>252</v>
      </c>
      <c r="C349" s="14"/>
      <c r="D349" s="14"/>
      <c r="E349" s="14"/>
      <c r="F349" s="14"/>
      <c r="G349" s="102"/>
      <c r="H349" s="2"/>
      <c r="I349" s="83"/>
    </row>
    <row r="350" spans="1:9" x14ac:dyDescent="0.25">
      <c r="A350" s="47"/>
      <c r="B350" s="12" t="str">
        <f t="shared" ref="B350:C357" si="48">+B491</f>
        <v>W1</v>
      </c>
      <c r="C350" s="12">
        <f t="shared" si="48"/>
        <v>16</v>
      </c>
      <c r="D350" s="14">
        <f>+D491+0.3+0.3</f>
        <v>1.8</v>
      </c>
      <c r="E350" s="14">
        <v>0.15</v>
      </c>
      <c r="F350" s="14">
        <v>1</v>
      </c>
      <c r="G350" s="102">
        <f>+PRODUCT(C350:F350)</f>
        <v>4.32</v>
      </c>
      <c r="H350" s="2"/>
      <c r="I350" s="83"/>
    </row>
    <row r="351" spans="1:9" x14ac:dyDescent="0.25">
      <c r="A351" s="47"/>
      <c r="B351" s="12" t="str">
        <f t="shared" si="48"/>
        <v>W2</v>
      </c>
      <c r="C351" s="12">
        <f t="shared" si="48"/>
        <v>2</v>
      </c>
      <c r="D351" s="14">
        <f t="shared" ref="D351:D357" si="49">+D492+0.3+0.3</f>
        <v>1.35</v>
      </c>
      <c r="E351" s="14">
        <v>0.15</v>
      </c>
      <c r="F351" s="14">
        <v>1</v>
      </c>
      <c r="G351" s="102">
        <f t="shared" ref="G351:G357" si="50">+PRODUCT(C351:F351)</f>
        <v>0.40500000000000003</v>
      </c>
      <c r="H351" s="2"/>
      <c r="I351" s="83"/>
    </row>
    <row r="352" spans="1:9" x14ac:dyDescent="0.25">
      <c r="A352" s="47"/>
      <c r="B352" s="12" t="str">
        <f t="shared" si="48"/>
        <v>W3</v>
      </c>
      <c r="C352" s="12">
        <f t="shared" si="48"/>
        <v>1</v>
      </c>
      <c r="D352" s="14">
        <f t="shared" si="49"/>
        <v>1.8</v>
      </c>
      <c r="E352" s="14">
        <v>0.15</v>
      </c>
      <c r="F352" s="14">
        <v>1</v>
      </c>
      <c r="G352" s="102">
        <f t="shared" si="50"/>
        <v>0.27</v>
      </c>
      <c r="H352" s="2"/>
      <c r="I352" s="83"/>
    </row>
    <row r="353" spans="1:9" x14ac:dyDescent="0.25">
      <c r="A353" s="47"/>
      <c r="B353" s="12" t="str">
        <f t="shared" si="48"/>
        <v>W5</v>
      </c>
      <c r="C353" s="12">
        <f t="shared" si="48"/>
        <v>2</v>
      </c>
      <c r="D353" s="14">
        <f t="shared" si="49"/>
        <v>3.5999999999999996</v>
      </c>
      <c r="E353" s="14">
        <v>0.3</v>
      </c>
      <c r="F353" s="14">
        <v>1</v>
      </c>
      <c r="G353" s="102">
        <f t="shared" si="50"/>
        <v>2.1599999999999997</v>
      </c>
      <c r="H353" s="2"/>
      <c r="I353" s="83"/>
    </row>
    <row r="354" spans="1:9" x14ac:dyDescent="0.25">
      <c r="A354" s="47"/>
      <c r="B354" s="12" t="str">
        <f t="shared" si="48"/>
        <v>HD1</v>
      </c>
      <c r="C354" s="12">
        <f t="shared" si="48"/>
        <v>4</v>
      </c>
      <c r="D354" s="14">
        <f t="shared" si="49"/>
        <v>1.8</v>
      </c>
      <c r="E354" s="14">
        <v>0.15</v>
      </c>
      <c r="F354" s="14">
        <v>1</v>
      </c>
      <c r="G354" s="102">
        <f t="shared" si="50"/>
        <v>1.08</v>
      </c>
      <c r="H354" s="2"/>
      <c r="I354" s="83"/>
    </row>
    <row r="355" spans="1:9" x14ac:dyDescent="0.25">
      <c r="A355" s="47"/>
      <c r="B355" s="12" t="str">
        <f t="shared" si="48"/>
        <v>HD3</v>
      </c>
      <c r="C355" s="12">
        <f t="shared" si="48"/>
        <v>15</v>
      </c>
      <c r="D355" s="14">
        <f t="shared" si="49"/>
        <v>1.6</v>
      </c>
      <c r="E355" s="14">
        <v>0.15</v>
      </c>
      <c r="F355" s="14">
        <v>1</v>
      </c>
      <c r="G355" s="102">
        <f t="shared" si="50"/>
        <v>3.5999999999999996</v>
      </c>
      <c r="H355" s="2"/>
      <c r="I355" s="83"/>
    </row>
    <row r="356" spans="1:9" x14ac:dyDescent="0.25">
      <c r="A356" s="47"/>
      <c r="B356" s="12" t="str">
        <f t="shared" si="48"/>
        <v>HD4</v>
      </c>
      <c r="C356" s="12">
        <f t="shared" si="48"/>
        <v>1</v>
      </c>
      <c r="D356" s="14">
        <f t="shared" si="49"/>
        <v>2.5999999999999996</v>
      </c>
      <c r="E356" s="14">
        <v>0.23</v>
      </c>
      <c r="F356" s="14">
        <v>1</v>
      </c>
      <c r="G356" s="102">
        <f t="shared" si="50"/>
        <v>0.59799999999999998</v>
      </c>
      <c r="H356" s="2"/>
      <c r="I356" s="83"/>
    </row>
    <row r="357" spans="1:9" x14ac:dyDescent="0.25">
      <c r="A357" s="47"/>
      <c r="B357" s="12" t="str">
        <f t="shared" si="48"/>
        <v>HD5</v>
      </c>
      <c r="C357" s="12">
        <f t="shared" si="48"/>
        <v>3</v>
      </c>
      <c r="D357" s="14">
        <f t="shared" si="49"/>
        <v>1.45</v>
      </c>
      <c r="E357" s="14">
        <v>0.15</v>
      </c>
      <c r="F357" s="14">
        <v>1</v>
      </c>
      <c r="G357" s="102">
        <f t="shared" si="50"/>
        <v>0.65249999999999997</v>
      </c>
      <c r="H357" s="2"/>
      <c r="I357" s="83"/>
    </row>
    <row r="358" spans="1:9" x14ac:dyDescent="0.25">
      <c r="A358" s="47"/>
      <c r="B358" s="12"/>
      <c r="C358" s="14"/>
      <c r="D358" s="14"/>
      <c r="E358" s="14"/>
      <c r="F358" s="14"/>
      <c r="G358" s="102"/>
      <c r="H358" s="2"/>
      <c r="I358" s="83"/>
    </row>
    <row r="359" spans="1:9" x14ac:dyDescent="0.25">
      <c r="A359" s="47"/>
      <c r="B359" s="2" t="s">
        <v>254</v>
      </c>
      <c r="C359" s="14"/>
      <c r="D359" s="14"/>
      <c r="E359" s="14"/>
      <c r="F359" s="14"/>
      <c r="G359" s="102"/>
      <c r="H359" s="2"/>
      <c r="I359" s="83"/>
    </row>
    <row r="360" spans="1:9" x14ac:dyDescent="0.25">
      <c r="A360" s="47"/>
      <c r="B360" s="12" t="str">
        <f>+B350</f>
        <v>W1</v>
      </c>
      <c r="C360" s="12">
        <f t="shared" ref="C360:D360" si="51">+C350</f>
        <v>16</v>
      </c>
      <c r="D360" s="12">
        <f t="shared" si="51"/>
        <v>1.8</v>
      </c>
      <c r="E360" s="14">
        <v>0.61</v>
      </c>
      <c r="F360" s="14">
        <v>1</v>
      </c>
      <c r="G360" s="102">
        <f>+PRODUCT(C360:F360)</f>
        <v>17.568000000000001</v>
      </c>
      <c r="H360" s="2"/>
      <c r="I360" s="83"/>
    </row>
    <row r="361" spans="1:9" x14ac:dyDescent="0.25">
      <c r="A361" s="47"/>
      <c r="B361" s="12" t="str">
        <f t="shared" ref="B361:D361" si="52">+B351</f>
        <v>W2</v>
      </c>
      <c r="C361" s="12">
        <f t="shared" si="52"/>
        <v>2</v>
      </c>
      <c r="D361" s="12">
        <f t="shared" si="52"/>
        <v>1.35</v>
      </c>
      <c r="E361" s="14">
        <v>0.61</v>
      </c>
      <c r="F361" s="14">
        <v>1</v>
      </c>
      <c r="G361" s="102">
        <f t="shared" ref="G361:G367" si="53">+PRODUCT(C361:F361)</f>
        <v>1.647</v>
      </c>
      <c r="H361" s="2"/>
      <c r="I361" s="83"/>
    </row>
    <row r="362" spans="1:9" x14ac:dyDescent="0.25">
      <c r="A362" s="47"/>
      <c r="B362" s="12" t="str">
        <f t="shared" ref="B362:D362" si="54">+B352</f>
        <v>W3</v>
      </c>
      <c r="C362" s="12">
        <f t="shared" si="54"/>
        <v>1</v>
      </c>
      <c r="D362" s="12">
        <f t="shared" si="54"/>
        <v>1.8</v>
      </c>
      <c r="E362" s="14">
        <v>0.61</v>
      </c>
      <c r="F362" s="14">
        <v>1</v>
      </c>
      <c r="G362" s="102">
        <f t="shared" si="53"/>
        <v>1.0980000000000001</v>
      </c>
      <c r="H362" s="2"/>
      <c r="I362" s="83"/>
    </row>
    <row r="363" spans="1:9" x14ac:dyDescent="0.25">
      <c r="A363" s="47"/>
      <c r="B363" s="12" t="str">
        <f t="shared" ref="B363:D363" si="55">+B353</f>
        <v>W5</v>
      </c>
      <c r="C363" s="12">
        <f t="shared" si="55"/>
        <v>2</v>
      </c>
      <c r="D363" s="12">
        <f t="shared" si="55"/>
        <v>3.5999999999999996</v>
      </c>
      <c r="E363" s="14">
        <v>0.61</v>
      </c>
      <c r="F363" s="14">
        <v>1</v>
      </c>
      <c r="G363" s="102">
        <f t="shared" si="53"/>
        <v>4.3919999999999995</v>
      </c>
      <c r="H363" s="2"/>
      <c r="I363" s="83"/>
    </row>
    <row r="364" spans="1:9" x14ac:dyDescent="0.25">
      <c r="A364" s="47"/>
      <c r="B364" s="12" t="str">
        <f t="shared" ref="B364:D364" si="56">+B354</f>
        <v>HD1</v>
      </c>
      <c r="C364" s="12">
        <f t="shared" si="56"/>
        <v>4</v>
      </c>
      <c r="D364" s="12">
        <f t="shared" si="56"/>
        <v>1.8</v>
      </c>
      <c r="E364" s="14">
        <v>0.61</v>
      </c>
      <c r="F364" s="14">
        <v>1</v>
      </c>
      <c r="G364" s="102">
        <f t="shared" si="53"/>
        <v>4.3920000000000003</v>
      </c>
      <c r="H364" s="2"/>
      <c r="I364" s="83"/>
    </row>
    <row r="365" spans="1:9" x14ac:dyDescent="0.25">
      <c r="A365" s="47"/>
      <c r="B365" s="12" t="str">
        <f t="shared" ref="B365:D365" si="57">+B355</f>
        <v>HD3</v>
      </c>
      <c r="C365" s="12">
        <f t="shared" si="57"/>
        <v>15</v>
      </c>
      <c r="D365" s="12">
        <f t="shared" si="57"/>
        <v>1.6</v>
      </c>
      <c r="E365" s="14">
        <v>0.61</v>
      </c>
      <c r="F365" s="14">
        <v>1</v>
      </c>
      <c r="G365" s="102">
        <f t="shared" si="53"/>
        <v>14.64</v>
      </c>
      <c r="H365" s="2"/>
      <c r="I365" s="83"/>
    </row>
    <row r="366" spans="1:9" x14ac:dyDescent="0.25">
      <c r="A366" s="47"/>
      <c r="B366" s="12" t="str">
        <f t="shared" ref="B366:D366" si="58">+B356</f>
        <v>HD4</v>
      </c>
      <c r="C366" s="12">
        <f t="shared" si="58"/>
        <v>1</v>
      </c>
      <c r="D366" s="12">
        <f t="shared" si="58"/>
        <v>2.5999999999999996</v>
      </c>
      <c r="E366" s="14">
        <v>0.61</v>
      </c>
      <c r="F366" s="14">
        <v>1</v>
      </c>
      <c r="G366" s="102">
        <f t="shared" si="53"/>
        <v>1.5859999999999999</v>
      </c>
      <c r="H366" s="2"/>
      <c r="I366" s="83"/>
    </row>
    <row r="367" spans="1:9" x14ac:dyDescent="0.25">
      <c r="A367" s="47"/>
      <c r="B367" s="12" t="str">
        <f t="shared" ref="B367:D367" si="59">+B357</f>
        <v>HD5</v>
      </c>
      <c r="C367" s="12">
        <f t="shared" si="59"/>
        <v>3</v>
      </c>
      <c r="D367" s="12">
        <f t="shared" si="59"/>
        <v>1.45</v>
      </c>
      <c r="E367" s="14">
        <v>0.61</v>
      </c>
      <c r="F367" s="14">
        <v>1</v>
      </c>
      <c r="G367" s="102">
        <f t="shared" si="53"/>
        <v>2.6534999999999997</v>
      </c>
      <c r="H367" s="2"/>
      <c r="I367" s="83"/>
    </row>
    <row r="368" spans="1:9" x14ac:dyDescent="0.25">
      <c r="A368" s="47"/>
      <c r="B368" s="12"/>
      <c r="C368" s="14"/>
      <c r="D368" s="14"/>
      <c r="E368" s="14"/>
      <c r="F368" s="14"/>
      <c r="G368" s="102"/>
      <c r="H368" s="2"/>
      <c r="I368" s="83"/>
    </row>
    <row r="369" spans="1:9" x14ac:dyDescent="0.25">
      <c r="A369" s="47"/>
      <c r="B369" s="32" t="s">
        <v>217</v>
      </c>
      <c r="C369" s="14"/>
      <c r="D369" s="14"/>
      <c r="E369" s="14"/>
      <c r="F369" s="14"/>
      <c r="G369" s="102"/>
      <c r="H369" s="2"/>
      <c r="I369" s="83"/>
    </row>
    <row r="370" spans="1:9" x14ac:dyDescent="0.25">
      <c r="A370" s="47"/>
      <c r="B370" s="12" t="s">
        <v>206</v>
      </c>
      <c r="C370" s="14">
        <v>1</v>
      </c>
      <c r="D370" s="14">
        <v>48.19</v>
      </c>
      <c r="E370" s="14">
        <v>0.3</v>
      </c>
      <c r="F370" s="14">
        <v>0.5</v>
      </c>
      <c r="G370" s="102">
        <f t="shared" si="33"/>
        <v>62.646999999999998</v>
      </c>
      <c r="H370" s="2"/>
      <c r="I370" s="83"/>
    </row>
    <row r="371" spans="1:9" x14ac:dyDescent="0.25">
      <c r="A371" s="47"/>
      <c r="B371" s="12" t="s">
        <v>207</v>
      </c>
      <c r="C371" s="14">
        <v>1</v>
      </c>
      <c r="D371" s="14">
        <v>6.55</v>
      </c>
      <c r="E371" s="14">
        <v>0.38</v>
      </c>
      <c r="F371" s="14">
        <v>0.5</v>
      </c>
      <c r="G371" s="102">
        <f t="shared" si="33"/>
        <v>9.0389999999999997</v>
      </c>
      <c r="H371" s="2"/>
      <c r="I371" s="83"/>
    </row>
    <row r="372" spans="1:9" x14ac:dyDescent="0.25">
      <c r="A372" s="47"/>
      <c r="B372" s="12" t="s">
        <v>208</v>
      </c>
      <c r="C372" s="14">
        <v>1</v>
      </c>
      <c r="D372" s="14">
        <v>11.7</v>
      </c>
      <c r="E372" s="14">
        <v>0.6</v>
      </c>
      <c r="F372" s="14">
        <v>0.5</v>
      </c>
      <c r="G372" s="102">
        <f t="shared" si="33"/>
        <v>18.72</v>
      </c>
      <c r="H372" s="2"/>
      <c r="I372" s="83"/>
    </row>
    <row r="373" spans="1:9" x14ac:dyDescent="0.25">
      <c r="A373" s="47"/>
      <c r="B373" s="12" t="s">
        <v>218</v>
      </c>
      <c r="C373" s="14">
        <v>1</v>
      </c>
      <c r="D373" s="14">
        <f>+(6.55*3)+(6.15*2)</f>
        <v>31.95</v>
      </c>
      <c r="E373" s="14">
        <v>0.23</v>
      </c>
      <c r="F373" s="14">
        <v>1.52</v>
      </c>
      <c r="G373" s="102">
        <f t="shared" si="33"/>
        <v>104.4765</v>
      </c>
      <c r="H373" s="2"/>
      <c r="I373" s="83"/>
    </row>
    <row r="374" spans="1:9" x14ac:dyDescent="0.25">
      <c r="A374" s="47"/>
      <c r="B374" s="12" t="s">
        <v>99</v>
      </c>
      <c r="C374" s="14">
        <v>1</v>
      </c>
      <c r="D374" s="14">
        <v>138.30000000000001</v>
      </c>
      <c r="E374" s="14"/>
      <c r="F374" s="14">
        <v>0.15</v>
      </c>
      <c r="G374" s="102">
        <f>+D374</f>
        <v>138.30000000000001</v>
      </c>
      <c r="H374" s="2"/>
      <c r="I374" s="83"/>
    </row>
    <row r="375" spans="1:9" x14ac:dyDescent="0.25">
      <c r="A375" s="47"/>
      <c r="B375" s="12"/>
      <c r="C375" s="14"/>
      <c r="D375" s="14"/>
      <c r="E375" s="14"/>
      <c r="F375" s="14" t="s">
        <v>219</v>
      </c>
      <c r="G375" s="102">
        <f>SUM(G209:G374)</f>
        <v>5228.9860999999992</v>
      </c>
      <c r="H375" s="2"/>
      <c r="I375" s="83"/>
    </row>
    <row r="376" spans="1:9" x14ac:dyDescent="0.25">
      <c r="A376" s="47"/>
      <c r="B376" s="31"/>
      <c r="C376" s="17"/>
      <c r="D376" s="17"/>
      <c r="E376" s="17"/>
      <c r="F376" s="98" t="s">
        <v>22</v>
      </c>
      <c r="G376" s="98">
        <f>ROUNDUP(G375,0)</f>
        <v>5229</v>
      </c>
      <c r="H376" s="35" t="s">
        <v>25</v>
      </c>
      <c r="I376" s="83"/>
    </row>
    <row r="377" spans="1:9" x14ac:dyDescent="0.25">
      <c r="A377" s="47"/>
      <c r="B377" s="31"/>
      <c r="C377" s="17"/>
      <c r="D377" s="17"/>
      <c r="E377" s="17"/>
      <c r="F377" s="94"/>
      <c r="G377" s="94"/>
      <c r="H377" s="2"/>
      <c r="I377" s="83"/>
    </row>
    <row r="378" spans="1:9" x14ac:dyDescent="0.25">
      <c r="A378" s="47" t="s">
        <v>75</v>
      </c>
      <c r="B378" s="31"/>
      <c r="C378" s="17"/>
      <c r="D378" s="17"/>
      <c r="E378" s="17"/>
      <c r="F378" s="94"/>
      <c r="G378" s="94"/>
      <c r="H378" s="2"/>
      <c r="I378" s="83"/>
    </row>
    <row r="379" spans="1:9" x14ac:dyDescent="0.25">
      <c r="A379" s="47"/>
      <c r="B379" s="31" t="s">
        <v>76</v>
      </c>
      <c r="C379" s="17"/>
      <c r="D379" s="17"/>
      <c r="E379" s="17"/>
      <c r="F379" s="94"/>
      <c r="G379" s="94"/>
      <c r="H379" s="2"/>
      <c r="I379" s="83"/>
    </row>
    <row r="380" spans="1:9" x14ac:dyDescent="0.25">
      <c r="A380" s="47">
        <v>1</v>
      </c>
      <c r="B380" s="31"/>
      <c r="C380" s="17"/>
      <c r="D380" s="17"/>
      <c r="E380" s="17"/>
      <c r="F380" s="94"/>
      <c r="G380" s="94"/>
      <c r="H380" s="2"/>
      <c r="I380" s="83"/>
    </row>
    <row r="381" spans="1:9" x14ac:dyDescent="0.25">
      <c r="A381" s="47">
        <v>2</v>
      </c>
      <c r="B381" s="68" t="s">
        <v>150</v>
      </c>
      <c r="C381" s="103">
        <v>1</v>
      </c>
      <c r="D381" s="92">
        <v>40656</v>
      </c>
      <c r="E381" s="103">
        <v>1</v>
      </c>
      <c r="F381" s="104">
        <v>1</v>
      </c>
      <c r="G381" s="15">
        <f t="shared" ref="G381:G382" si="60">PRODUCT(C381:F381)</f>
        <v>40656</v>
      </c>
      <c r="H381" s="2"/>
      <c r="I381" s="141"/>
    </row>
    <row r="382" spans="1:9" x14ac:dyDescent="0.25">
      <c r="A382" s="47">
        <v>3</v>
      </c>
      <c r="B382" s="12" t="s">
        <v>151</v>
      </c>
      <c r="C382" s="103">
        <v>1</v>
      </c>
      <c r="D382" s="105">
        <v>4641</v>
      </c>
      <c r="E382" s="103">
        <v>1</v>
      </c>
      <c r="F382" s="104">
        <v>1</v>
      </c>
      <c r="G382" s="15">
        <f t="shared" si="60"/>
        <v>4641</v>
      </c>
      <c r="H382" s="2"/>
      <c r="I382" s="141"/>
    </row>
    <row r="383" spans="1:9" x14ac:dyDescent="0.25">
      <c r="A383" s="47">
        <v>4</v>
      </c>
      <c r="B383" s="12" t="s">
        <v>152</v>
      </c>
      <c r="C383" s="103">
        <v>1</v>
      </c>
      <c r="D383" s="103">
        <v>2776</v>
      </c>
      <c r="E383" s="103">
        <v>1</v>
      </c>
      <c r="F383" s="104">
        <v>1</v>
      </c>
      <c r="G383" s="15">
        <f>PRODUCT(C383:F383)</f>
        <v>2776</v>
      </c>
      <c r="H383" s="2"/>
      <c r="I383" s="88"/>
    </row>
    <row r="384" spans="1:9" x14ac:dyDescent="0.25">
      <c r="A384" s="47">
        <v>5</v>
      </c>
      <c r="B384" s="12" t="s">
        <v>153</v>
      </c>
      <c r="C384" s="103">
        <v>1</v>
      </c>
      <c r="D384" s="103">
        <v>5681</v>
      </c>
      <c r="E384" s="103">
        <v>1</v>
      </c>
      <c r="F384" s="104">
        <v>1</v>
      </c>
      <c r="G384" s="15">
        <f>PRODUCT(C384:F384)</f>
        <v>5681</v>
      </c>
      <c r="H384" s="2"/>
      <c r="I384" s="88"/>
    </row>
    <row r="385" spans="1:9" x14ac:dyDescent="0.25">
      <c r="A385" s="47">
        <v>6</v>
      </c>
      <c r="B385" s="12" t="s">
        <v>154</v>
      </c>
      <c r="C385" s="103">
        <v>1</v>
      </c>
      <c r="D385" s="103">
        <v>1155</v>
      </c>
      <c r="E385" s="103">
        <v>1</v>
      </c>
      <c r="F385" s="104">
        <v>1</v>
      </c>
      <c r="G385" s="15">
        <f>PRODUCT(C385:F385)</f>
        <v>1155</v>
      </c>
      <c r="H385" s="2"/>
      <c r="I385" s="88"/>
    </row>
    <row r="386" spans="1:9" x14ac:dyDescent="0.25">
      <c r="A386" s="47">
        <v>7</v>
      </c>
      <c r="B386" s="12" t="s">
        <v>155</v>
      </c>
      <c r="C386" s="103">
        <v>1</v>
      </c>
      <c r="D386" s="103">
        <v>2367</v>
      </c>
      <c r="E386" s="103">
        <v>1</v>
      </c>
      <c r="F386" s="104">
        <v>1</v>
      </c>
      <c r="G386" s="15">
        <f t="shared" ref="G386:G391" si="61">PRODUCT(C386:F386)</f>
        <v>2367</v>
      </c>
      <c r="H386" s="2"/>
      <c r="I386" s="88"/>
    </row>
    <row r="387" spans="1:9" x14ac:dyDescent="0.25">
      <c r="A387" s="47">
        <v>8</v>
      </c>
      <c r="B387" s="12" t="s">
        <v>156</v>
      </c>
      <c r="C387" s="103">
        <v>1</v>
      </c>
      <c r="D387" s="103">
        <v>4989</v>
      </c>
      <c r="E387" s="103">
        <v>1</v>
      </c>
      <c r="F387" s="104">
        <v>1</v>
      </c>
      <c r="G387" s="15">
        <f t="shared" si="61"/>
        <v>4989</v>
      </c>
      <c r="H387" s="2"/>
      <c r="I387" s="88"/>
    </row>
    <row r="388" spans="1:9" x14ac:dyDescent="0.25">
      <c r="A388" s="47">
        <v>9</v>
      </c>
      <c r="B388" s="12" t="s">
        <v>157</v>
      </c>
      <c r="C388" s="103">
        <v>1</v>
      </c>
      <c r="D388" s="103">
        <v>18990</v>
      </c>
      <c r="E388" s="103">
        <v>1</v>
      </c>
      <c r="F388" s="104">
        <v>1</v>
      </c>
      <c r="G388" s="15">
        <f t="shared" si="61"/>
        <v>18990</v>
      </c>
      <c r="H388" s="2"/>
      <c r="I388" s="88"/>
    </row>
    <row r="389" spans="1:9" x14ac:dyDescent="0.25">
      <c r="A389" s="47">
        <v>10</v>
      </c>
      <c r="B389" s="12" t="s">
        <v>158</v>
      </c>
      <c r="C389" s="103">
        <v>1</v>
      </c>
      <c r="D389" s="103">
        <v>1145</v>
      </c>
      <c r="E389" s="103">
        <v>1</v>
      </c>
      <c r="F389" s="104">
        <v>1</v>
      </c>
      <c r="G389" s="15">
        <f t="shared" si="61"/>
        <v>1145</v>
      </c>
      <c r="H389" s="2"/>
      <c r="I389" s="88"/>
    </row>
    <row r="390" spans="1:9" x14ac:dyDescent="0.25">
      <c r="A390" s="47">
        <v>11</v>
      </c>
      <c r="B390" s="12" t="s">
        <v>159</v>
      </c>
      <c r="C390" s="103">
        <v>1</v>
      </c>
      <c r="D390" s="103">
        <v>14848</v>
      </c>
      <c r="E390" s="103">
        <v>1</v>
      </c>
      <c r="F390" s="104">
        <v>1</v>
      </c>
      <c r="G390" s="15">
        <f t="shared" si="61"/>
        <v>14848</v>
      </c>
      <c r="H390" s="2"/>
      <c r="I390" s="88"/>
    </row>
    <row r="391" spans="1:9" x14ac:dyDescent="0.25">
      <c r="A391" s="47"/>
      <c r="B391" s="12" t="s">
        <v>160</v>
      </c>
      <c r="C391" s="103">
        <v>1</v>
      </c>
      <c r="D391" s="105">
        <v>4331</v>
      </c>
      <c r="E391" s="103">
        <v>1</v>
      </c>
      <c r="F391" s="104">
        <v>1</v>
      </c>
      <c r="G391" s="15">
        <f t="shared" si="61"/>
        <v>4331</v>
      </c>
      <c r="H391" s="2"/>
      <c r="I391" s="88"/>
    </row>
    <row r="392" spans="1:9" x14ac:dyDescent="0.25">
      <c r="A392" s="47"/>
      <c r="C392" s="17"/>
      <c r="D392" s="17"/>
      <c r="E392" s="17"/>
      <c r="F392" s="13" t="s">
        <v>20</v>
      </c>
      <c r="G392" s="13">
        <f>SUM(G381:G391)</f>
        <v>101579</v>
      </c>
      <c r="H392" s="12" t="s">
        <v>79</v>
      </c>
      <c r="I392" s="88"/>
    </row>
    <row r="393" spans="1:9" x14ac:dyDescent="0.25">
      <c r="A393" s="48"/>
      <c r="B393" s="31"/>
      <c r="C393" s="17"/>
      <c r="D393" s="17"/>
      <c r="E393" s="17"/>
      <c r="F393" s="98" t="s">
        <v>22</v>
      </c>
      <c r="G393" s="98">
        <f>ROUNDUP(G392,0)</f>
        <v>101579</v>
      </c>
      <c r="H393" s="35" t="s">
        <v>79</v>
      </c>
      <c r="I393" s="88"/>
    </row>
    <row r="394" spans="1:9" x14ac:dyDescent="0.25">
      <c r="A394" s="47"/>
      <c r="B394" s="18"/>
      <c r="C394" s="13"/>
      <c r="D394" s="13"/>
      <c r="E394" s="13"/>
      <c r="F394" s="94"/>
      <c r="G394" s="94"/>
      <c r="H394" s="8"/>
      <c r="I394" s="83"/>
    </row>
    <row r="395" spans="1:9" x14ac:dyDescent="0.25">
      <c r="A395" s="47" t="s">
        <v>161</v>
      </c>
      <c r="B395" s="31" t="s">
        <v>231</v>
      </c>
      <c r="C395" s="17"/>
      <c r="D395" s="17"/>
      <c r="E395" s="17"/>
      <c r="F395" s="106"/>
      <c r="G395" s="106"/>
      <c r="H395" s="69"/>
      <c r="I395" s="83"/>
    </row>
    <row r="396" spans="1:9" x14ac:dyDescent="0.25">
      <c r="A396" s="47"/>
      <c r="B396" s="9" t="s">
        <v>162</v>
      </c>
      <c r="C396" s="13">
        <v>1</v>
      </c>
      <c r="D396" s="14">
        <v>19.59</v>
      </c>
      <c r="E396" s="14">
        <v>0.23</v>
      </c>
      <c r="F396" s="14">
        <v>5.5</v>
      </c>
      <c r="G396" s="13">
        <f>+((D396*E396*F396))</f>
        <v>24.78135</v>
      </c>
      <c r="H396" s="69"/>
      <c r="I396" s="83"/>
    </row>
    <row r="397" spans="1:9" x14ac:dyDescent="0.25">
      <c r="A397" s="47"/>
      <c r="B397" s="9" t="s">
        <v>163</v>
      </c>
      <c r="C397" s="13">
        <v>1</v>
      </c>
      <c r="D397" s="14">
        <v>4.5599999999999996</v>
      </c>
      <c r="E397" s="14">
        <v>0.23</v>
      </c>
      <c r="F397" s="14">
        <v>5.5</v>
      </c>
      <c r="G397" s="13">
        <f t="shared" ref="G397:G429" si="62">+((D397*E397*F397))</f>
        <v>5.7683999999999997</v>
      </c>
      <c r="H397" s="69"/>
      <c r="I397" s="83"/>
    </row>
    <row r="398" spans="1:9" x14ac:dyDescent="0.25">
      <c r="A398" s="47"/>
      <c r="B398" s="9" t="s">
        <v>164</v>
      </c>
      <c r="C398" s="13">
        <v>1</v>
      </c>
      <c r="D398" s="14">
        <v>3.58</v>
      </c>
      <c r="E398" s="14">
        <v>0.1</v>
      </c>
      <c r="F398" s="14">
        <v>5.5</v>
      </c>
      <c r="G398" s="13">
        <f t="shared" si="62"/>
        <v>1.9690000000000003</v>
      </c>
      <c r="H398" s="69"/>
      <c r="I398" s="83"/>
    </row>
    <row r="399" spans="1:9" x14ac:dyDescent="0.25">
      <c r="A399" s="47"/>
      <c r="B399" s="9" t="s">
        <v>165</v>
      </c>
      <c r="C399" s="13">
        <v>1</v>
      </c>
      <c r="D399" s="14">
        <v>4.55</v>
      </c>
      <c r="E399" s="14">
        <v>0.15</v>
      </c>
      <c r="F399" s="14">
        <v>5.5</v>
      </c>
      <c r="G399" s="13">
        <f t="shared" si="62"/>
        <v>3.7537500000000001</v>
      </c>
      <c r="H399" s="69"/>
      <c r="I399" s="83"/>
    </row>
    <row r="400" spans="1:9" x14ac:dyDescent="0.25">
      <c r="A400" s="47"/>
      <c r="B400" s="9" t="s">
        <v>166</v>
      </c>
      <c r="C400" s="13">
        <v>1</v>
      </c>
      <c r="D400" s="14">
        <v>15.311999999999999</v>
      </c>
      <c r="E400" s="14">
        <v>0.23</v>
      </c>
      <c r="F400" s="14">
        <v>5.5</v>
      </c>
      <c r="G400" s="13">
        <f t="shared" si="62"/>
        <v>19.369679999999999</v>
      </c>
      <c r="H400" s="69"/>
      <c r="I400" s="83"/>
    </row>
    <row r="401" spans="1:9" x14ac:dyDescent="0.25">
      <c r="A401" s="47"/>
      <c r="B401" s="9" t="s">
        <v>167</v>
      </c>
      <c r="C401" s="13">
        <v>1</v>
      </c>
      <c r="D401" s="14">
        <v>4.25</v>
      </c>
      <c r="E401" s="14">
        <v>0.1</v>
      </c>
      <c r="F401" s="14">
        <v>5.5</v>
      </c>
      <c r="G401" s="13">
        <f t="shared" si="62"/>
        <v>2.3375000000000004</v>
      </c>
      <c r="H401" s="69"/>
      <c r="I401" s="83"/>
    </row>
    <row r="402" spans="1:9" x14ac:dyDescent="0.25">
      <c r="A402" s="47"/>
      <c r="B402" s="9" t="s">
        <v>168</v>
      </c>
      <c r="C402" s="13">
        <v>1</v>
      </c>
      <c r="D402" s="14">
        <v>4.55</v>
      </c>
      <c r="E402" s="14">
        <v>0.1</v>
      </c>
      <c r="F402" s="14">
        <v>5.5</v>
      </c>
      <c r="G402" s="13">
        <f t="shared" si="62"/>
        <v>2.5024999999999999</v>
      </c>
      <c r="H402" s="69"/>
      <c r="I402" s="83"/>
    </row>
    <row r="403" spans="1:9" x14ac:dyDescent="0.25">
      <c r="A403" s="47"/>
      <c r="B403" s="9" t="s">
        <v>169</v>
      </c>
      <c r="C403" s="13">
        <v>1</v>
      </c>
      <c r="D403" s="14">
        <v>1.77</v>
      </c>
      <c r="E403" s="14">
        <v>0.23</v>
      </c>
      <c r="F403" s="14">
        <v>5.5</v>
      </c>
      <c r="G403" s="13">
        <f t="shared" si="62"/>
        <v>2.2390500000000002</v>
      </c>
      <c r="H403" s="69"/>
      <c r="I403" s="83"/>
    </row>
    <row r="404" spans="1:9" x14ac:dyDescent="0.25">
      <c r="A404" s="47"/>
      <c r="B404" s="9" t="s">
        <v>170</v>
      </c>
      <c r="C404" s="13">
        <v>1</v>
      </c>
      <c r="D404" s="14">
        <v>12.13</v>
      </c>
      <c r="E404" s="14">
        <v>0.23</v>
      </c>
      <c r="F404" s="14">
        <v>5.5</v>
      </c>
      <c r="G404" s="13">
        <f t="shared" si="62"/>
        <v>15.344450000000002</v>
      </c>
      <c r="H404" s="69"/>
      <c r="I404" s="83"/>
    </row>
    <row r="405" spans="1:9" x14ac:dyDescent="0.25">
      <c r="A405" s="47"/>
      <c r="B405" s="9" t="s">
        <v>171</v>
      </c>
      <c r="C405" s="13">
        <v>1</v>
      </c>
      <c r="D405" s="14">
        <v>2.73</v>
      </c>
      <c r="E405" s="14">
        <v>0.12</v>
      </c>
      <c r="F405" s="14">
        <v>5.5</v>
      </c>
      <c r="G405" s="13">
        <f t="shared" si="62"/>
        <v>1.8018000000000001</v>
      </c>
      <c r="H405" s="69"/>
      <c r="I405" s="83"/>
    </row>
    <row r="406" spans="1:9" x14ac:dyDescent="0.25">
      <c r="A406" s="47"/>
      <c r="B406" s="9" t="s">
        <v>172</v>
      </c>
      <c r="C406" s="13">
        <v>1</v>
      </c>
      <c r="D406" s="14">
        <v>6.32</v>
      </c>
      <c r="E406" s="14">
        <v>0.23</v>
      </c>
      <c r="F406" s="14">
        <v>5.5</v>
      </c>
      <c r="G406" s="13">
        <f t="shared" si="62"/>
        <v>7.9948000000000015</v>
      </c>
      <c r="H406" s="69"/>
      <c r="I406" s="83"/>
    </row>
    <row r="407" spans="1:9" x14ac:dyDescent="0.25">
      <c r="A407" s="47"/>
      <c r="B407" s="9" t="s">
        <v>173</v>
      </c>
      <c r="C407" s="13">
        <v>1</v>
      </c>
      <c r="D407" s="14">
        <v>2.96</v>
      </c>
      <c r="E407" s="14">
        <v>0.12</v>
      </c>
      <c r="F407" s="14">
        <v>4.1500000000000004</v>
      </c>
      <c r="G407" s="13">
        <f t="shared" si="62"/>
        <v>1.4740800000000001</v>
      </c>
      <c r="H407" s="69"/>
      <c r="I407" s="83"/>
    </row>
    <row r="408" spans="1:9" x14ac:dyDescent="0.25">
      <c r="A408" s="47"/>
      <c r="B408" s="9" t="s">
        <v>174</v>
      </c>
      <c r="C408" s="13">
        <v>1</v>
      </c>
      <c r="D408" s="14">
        <v>6.25</v>
      </c>
      <c r="E408" s="14">
        <v>0.12</v>
      </c>
      <c r="F408" s="14">
        <v>4.1500000000000004</v>
      </c>
      <c r="G408" s="13">
        <f t="shared" si="62"/>
        <v>3.1125000000000003</v>
      </c>
      <c r="H408" s="69"/>
      <c r="I408" s="83"/>
    </row>
    <row r="409" spans="1:9" x14ac:dyDescent="0.25">
      <c r="A409" s="47"/>
      <c r="B409" s="9" t="s">
        <v>175</v>
      </c>
      <c r="C409" s="13">
        <v>1</v>
      </c>
      <c r="D409" s="14">
        <v>6.32</v>
      </c>
      <c r="E409" s="14">
        <v>0.12</v>
      </c>
      <c r="F409" s="14">
        <v>4.1500000000000004</v>
      </c>
      <c r="G409" s="13">
        <f t="shared" si="62"/>
        <v>3.1473599999999999</v>
      </c>
      <c r="H409" s="69"/>
      <c r="I409" s="83"/>
    </row>
    <row r="410" spans="1:9" x14ac:dyDescent="0.25">
      <c r="A410" s="47"/>
      <c r="B410" s="9" t="s">
        <v>176</v>
      </c>
      <c r="C410" s="13">
        <v>1</v>
      </c>
      <c r="D410" s="14">
        <v>6.02</v>
      </c>
      <c r="E410" s="14">
        <v>0.23</v>
      </c>
      <c r="F410" s="14">
        <v>4.1500000000000004</v>
      </c>
      <c r="G410" s="13">
        <f t="shared" si="62"/>
        <v>5.7460900000000006</v>
      </c>
      <c r="H410" s="69"/>
      <c r="I410" s="83"/>
    </row>
    <row r="411" spans="1:9" x14ac:dyDescent="0.25">
      <c r="A411" s="47"/>
      <c r="B411" s="9" t="s">
        <v>177</v>
      </c>
      <c r="C411" s="13">
        <v>1</v>
      </c>
      <c r="D411" s="14">
        <v>10.75</v>
      </c>
      <c r="E411" s="14">
        <v>0.23</v>
      </c>
      <c r="F411" s="14">
        <v>4.1500000000000004</v>
      </c>
      <c r="G411" s="13">
        <f t="shared" si="62"/>
        <v>10.260875000000002</v>
      </c>
      <c r="H411" s="69"/>
      <c r="I411" s="83"/>
    </row>
    <row r="412" spans="1:9" x14ac:dyDescent="0.25">
      <c r="A412" s="47"/>
      <c r="B412" s="9" t="s">
        <v>178</v>
      </c>
      <c r="C412" s="13">
        <v>1</v>
      </c>
      <c r="D412" s="14">
        <v>6.32</v>
      </c>
      <c r="E412" s="14">
        <v>0.23</v>
      </c>
      <c r="F412" s="14">
        <v>4.1500000000000004</v>
      </c>
      <c r="G412" s="13">
        <f t="shared" si="62"/>
        <v>6.0324400000000011</v>
      </c>
      <c r="H412" s="69"/>
      <c r="I412" s="83"/>
    </row>
    <row r="413" spans="1:9" x14ac:dyDescent="0.25">
      <c r="A413" s="47"/>
      <c r="B413" s="9" t="s">
        <v>179</v>
      </c>
      <c r="C413" s="13">
        <v>1</v>
      </c>
      <c r="D413" s="14">
        <v>6.98</v>
      </c>
      <c r="E413" s="14">
        <v>0.23</v>
      </c>
      <c r="F413" s="14">
        <v>5.5</v>
      </c>
      <c r="G413" s="13">
        <f t="shared" si="62"/>
        <v>8.8297000000000008</v>
      </c>
      <c r="H413" s="2"/>
      <c r="I413" s="83"/>
    </row>
    <row r="414" spans="1:9" x14ac:dyDescent="0.25">
      <c r="A414" s="47"/>
      <c r="B414" s="9" t="s">
        <v>180</v>
      </c>
      <c r="C414" s="13">
        <v>1</v>
      </c>
      <c r="D414" s="14">
        <v>12.35</v>
      </c>
      <c r="E414" s="14">
        <v>0.23</v>
      </c>
      <c r="F414" s="14">
        <v>5.5</v>
      </c>
      <c r="G414" s="13">
        <f t="shared" si="62"/>
        <v>15.62275</v>
      </c>
      <c r="H414" s="2"/>
      <c r="I414" s="83"/>
    </row>
    <row r="415" spans="1:9" x14ac:dyDescent="0.25">
      <c r="A415" s="47"/>
      <c r="B415" s="9" t="s">
        <v>181</v>
      </c>
      <c r="C415" s="13">
        <v>1</v>
      </c>
      <c r="D415" s="14">
        <v>9.16</v>
      </c>
      <c r="E415" s="14">
        <v>0.23</v>
      </c>
      <c r="F415" s="14">
        <v>5.5</v>
      </c>
      <c r="G415" s="13">
        <f t="shared" si="62"/>
        <v>11.587400000000001</v>
      </c>
      <c r="H415" s="2"/>
      <c r="I415" s="83"/>
    </row>
    <row r="416" spans="1:9" x14ac:dyDescent="0.25">
      <c r="A416" s="47"/>
      <c r="B416" s="9" t="s">
        <v>182</v>
      </c>
      <c r="C416" s="13">
        <v>1</v>
      </c>
      <c r="D416" s="14">
        <v>8.07</v>
      </c>
      <c r="E416" s="14">
        <v>0.23</v>
      </c>
      <c r="F416" s="14">
        <v>4.1500000000000004</v>
      </c>
      <c r="G416" s="13">
        <f t="shared" si="62"/>
        <v>7.7028150000000011</v>
      </c>
      <c r="H416" s="2"/>
      <c r="I416" s="83"/>
    </row>
    <row r="417" spans="1:9" x14ac:dyDescent="0.25">
      <c r="A417" s="47"/>
      <c r="B417" s="9" t="s">
        <v>183</v>
      </c>
      <c r="C417" s="13">
        <v>1</v>
      </c>
      <c r="D417" s="14">
        <v>11.85</v>
      </c>
      <c r="E417" s="14">
        <v>0.23</v>
      </c>
      <c r="F417" s="14">
        <v>5.5</v>
      </c>
      <c r="G417" s="13">
        <f t="shared" si="62"/>
        <v>14.990250000000001</v>
      </c>
      <c r="H417" s="2"/>
      <c r="I417" s="83"/>
    </row>
    <row r="418" spans="1:9" x14ac:dyDescent="0.25">
      <c r="A418" s="47"/>
      <c r="B418" s="9" t="s">
        <v>184</v>
      </c>
      <c r="C418" s="13">
        <v>1</v>
      </c>
      <c r="D418" s="14">
        <v>2.73</v>
      </c>
      <c r="E418" s="14">
        <v>0.12</v>
      </c>
      <c r="F418" s="14">
        <v>5.5</v>
      </c>
      <c r="G418" s="13">
        <f t="shared" si="62"/>
        <v>1.8018000000000001</v>
      </c>
      <c r="H418" s="2"/>
      <c r="I418" s="83"/>
    </row>
    <row r="419" spans="1:9" x14ac:dyDescent="0.25">
      <c r="A419" s="47"/>
      <c r="B419" s="9" t="s">
        <v>185</v>
      </c>
      <c r="C419" s="13">
        <v>1</v>
      </c>
      <c r="D419" s="14">
        <v>4.1100000000000003</v>
      </c>
      <c r="E419" s="14">
        <v>0.23</v>
      </c>
      <c r="F419" s="14">
        <v>5.5</v>
      </c>
      <c r="G419" s="13">
        <f t="shared" si="62"/>
        <v>5.1991500000000004</v>
      </c>
      <c r="H419" s="2"/>
      <c r="I419" s="83"/>
    </row>
    <row r="420" spans="1:9" x14ac:dyDescent="0.25">
      <c r="A420" s="47"/>
      <c r="B420" s="9" t="s">
        <v>186</v>
      </c>
      <c r="C420" s="13">
        <v>1</v>
      </c>
      <c r="D420" s="14">
        <v>11.19</v>
      </c>
      <c r="E420" s="14">
        <v>0.23</v>
      </c>
      <c r="F420" s="14">
        <v>5.5</v>
      </c>
      <c r="G420" s="13">
        <f t="shared" si="62"/>
        <v>14.15535</v>
      </c>
      <c r="H420" s="2"/>
      <c r="I420" s="83"/>
    </row>
    <row r="421" spans="1:9" x14ac:dyDescent="0.25">
      <c r="A421" s="47"/>
      <c r="B421" s="9" t="s">
        <v>187</v>
      </c>
      <c r="C421" s="13">
        <v>1</v>
      </c>
      <c r="D421" s="14">
        <v>4.76</v>
      </c>
      <c r="E421" s="14">
        <v>0.23</v>
      </c>
      <c r="F421" s="14">
        <v>5.5</v>
      </c>
      <c r="G421" s="13">
        <f t="shared" si="62"/>
        <v>6.0213999999999999</v>
      </c>
      <c r="H421" s="2"/>
      <c r="I421" s="83"/>
    </row>
    <row r="422" spans="1:9" x14ac:dyDescent="0.25">
      <c r="A422" s="47"/>
      <c r="B422" s="9" t="s">
        <v>188</v>
      </c>
      <c r="C422" s="13">
        <v>1</v>
      </c>
      <c r="D422" s="14">
        <v>18.07</v>
      </c>
      <c r="E422" s="14">
        <v>0.23</v>
      </c>
      <c r="F422" s="14">
        <v>5.5</v>
      </c>
      <c r="G422" s="13">
        <f t="shared" si="62"/>
        <v>22.858550000000001</v>
      </c>
      <c r="H422" s="2"/>
      <c r="I422" s="83"/>
    </row>
    <row r="423" spans="1:9" x14ac:dyDescent="0.25">
      <c r="A423" s="47"/>
      <c r="B423" s="9" t="s">
        <v>189</v>
      </c>
      <c r="C423" s="13">
        <v>1</v>
      </c>
      <c r="D423" s="14">
        <v>7.81</v>
      </c>
      <c r="E423" s="14">
        <v>0.12</v>
      </c>
      <c r="F423" s="14">
        <v>5.5</v>
      </c>
      <c r="G423" s="13">
        <f t="shared" si="62"/>
        <v>5.1545999999999994</v>
      </c>
      <c r="H423" s="2"/>
      <c r="I423" s="83"/>
    </row>
    <row r="424" spans="1:9" x14ac:dyDescent="0.25">
      <c r="A424" s="47"/>
      <c r="B424" s="9" t="s">
        <v>190</v>
      </c>
      <c r="C424" s="13">
        <v>1</v>
      </c>
      <c r="D424" s="14">
        <v>6.65</v>
      </c>
      <c r="E424" s="14">
        <v>0.23</v>
      </c>
      <c r="F424" s="14">
        <v>5.5</v>
      </c>
      <c r="G424" s="13">
        <f t="shared" si="62"/>
        <v>8.4122500000000002</v>
      </c>
      <c r="H424" s="2"/>
      <c r="I424" s="83"/>
    </row>
    <row r="425" spans="1:9" x14ac:dyDescent="0.25">
      <c r="A425" s="47"/>
      <c r="B425" s="9" t="s">
        <v>191</v>
      </c>
      <c r="C425" s="13">
        <v>1</v>
      </c>
      <c r="D425" s="14">
        <v>12.44</v>
      </c>
      <c r="E425" s="14">
        <v>0.23</v>
      </c>
      <c r="F425" s="14">
        <v>5.5</v>
      </c>
      <c r="G425" s="13">
        <f t="shared" si="62"/>
        <v>15.736600000000001</v>
      </c>
      <c r="H425" s="2"/>
      <c r="I425" s="83"/>
    </row>
    <row r="426" spans="1:9" x14ac:dyDescent="0.25">
      <c r="A426" s="47"/>
      <c r="B426" s="9" t="s">
        <v>192</v>
      </c>
      <c r="C426" s="13">
        <v>1</v>
      </c>
      <c r="D426" s="14">
        <v>8.0500000000000007</v>
      </c>
      <c r="E426" s="14">
        <v>0.1</v>
      </c>
      <c r="F426" s="14">
        <v>5.5</v>
      </c>
      <c r="G426" s="13">
        <f t="shared" si="62"/>
        <v>4.4275000000000011</v>
      </c>
      <c r="H426" s="2"/>
      <c r="I426" s="83"/>
    </row>
    <row r="427" spans="1:9" x14ac:dyDescent="0.25">
      <c r="A427" s="47"/>
      <c r="B427" s="9" t="s">
        <v>193</v>
      </c>
      <c r="C427" s="13">
        <v>1</v>
      </c>
      <c r="D427" s="14">
        <v>4.05</v>
      </c>
      <c r="E427" s="14">
        <v>0.1</v>
      </c>
      <c r="F427" s="14">
        <v>5.5</v>
      </c>
      <c r="G427" s="13">
        <f t="shared" si="62"/>
        <v>2.2275</v>
      </c>
      <c r="H427" s="2"/>
      <c r="I427" s="83"/>
    </row>
    <row r="428" spans="1:9" x14ac:dyDescent="0.25">
      <c r="A428" s="47"/>
      <c r="B428" s="9" t="s">
        <v>194</v>
      </c>
      <c r="C428" s="13">
        <v>1</v>
      </c>
      <c r="D428" s="14">
        <v>2.99</v>
      </c>
      <c r="E428" s="14">
        <v>0.12</v>
      </c>
      <c r="F428" s="14">
        <v>5.5</v>
      </c>
      <c r="G428" s="13">
        <f t="shared" si="62"/>
        <v>1.9734</v>
      </c>
      <c r="H428" s="2"/>
      <c r="I428" s="83"/>
    </row>
    <row r="429" spans="1:9" x14ac:dyDescent="0.25">
      <c r="A429" s="47"/>
      <c r="B429" s="9" t="s">
        <v>195</v>
      </c>
      <c r="C429" s="13">
        <v>1</v>
      </c>
      <c r="D429" s="14">
        <v>28.74</v>
      </c>
      <c r="E429" s="14">
        <v>0.23</v>
      </c>
      <c r="F429" s="14">
        <v>5.5</v>
      </c>
      <c r="G429" s="13">
        <f t="shared" si="62"/>
        <v>36.356099999999998</v>
      </c>
      <c r="H429" s="2"/>
      <c r="I429" s="83"/>
    </row>
    <row r="430" spans="1:9" x14ac:dyDescent="0.25">
      <c r="A430" s="47"/>
      <c r="B430" s="9"/>
      <c r="C430" s="13"/>
      <c r="D430" s="14"/>
      <c r="E430" s="14"/>
      <c r="F430" s="14"/>
      <c r="G430" s="98">
        <f>SUM(G396:G429)</f>
        <v>300.69274000000007</v>
      </c>
      <c r="H430" s="2"/>
      <c r="I430" s="83"/>
    </row>
    <row r="431" spans="1:9" x14ac:dyDescent="0.25">
      <c r="A431" s="47"/>
      <c r="B431" s="29"/>
      <c r="C431" s="14"/>
      <c r="D431" s="14"/>
      <c r="E431" s="14"/>
      <c r="F431" s="14"/>
      <c r="G431" s="64"/>
      <c r="H431" s="2"/>
      <c r="I431" s="83"/>
    </row>
    <row r="432" spans="1:9" x14ac:dyDescent="0.25">
      <c r="A432" s="47"/>
      <c r="B432" s="29" t="s">
        <v>196</v>
      </c>
      <c r="C432" s="14"/>
      <c r="D432" s="14"/>
      <c r="E432" s="14"/>
      <c r="F432" s="14"/>
      <c r="G432" s="64"/>
      <c r="H432" s="2"/>
      <c r="I432" s="83"/>
    </row>
    <row r="433" spans="1:9" x14ac:dyDescent="0.25">
      <c r="A433" s="47"/>
      <c r="B433" s="29"/>
      <c r="C433" s="14"/>
      <c r="D433" s="14"/>
      <c r="E433" s="14"/>
      <c r="F433" s="14"/>
      <c r="G433" s="64"/>
      <c r="H433" s="2"/>
      <c r="I433" s="83"/>
    </row>
    <row r="434" spans="1:9" x14ac:dyDescent="0.25">
      <c r="A434" s="47"/>
      <c r="B434" s="9" t="s">
        <v>162</v>
      </c>
      <c r="C434" s="13">
        <v>2</v>
      </c>
      <c r="D434" s="14">
        <v>1.2</v>
      </c>
      <c r="E434" s="14">
        <v>0.23</v>
      </c>
      <c r="F434" s="14">
        <v>1.65</v>
      </c>
      <c r="G434" s="13">
        <f>+PRODUCT(C434:F434)</f>
        <v>0.91080000000000005</v>
      </c>
      <c r="H434" s="2"/>
      <c r="I434" s="83"/>
    </row>
    <row r="435" spans="1:9" x14ac:dyDescent="0.25">
      <c r="A435" s="47"/>
      <c r="B435" s="9" t="s">
        <v>163</v>
      </c>
      <c r="C435" s="13">
        <v>6</v>
      </c>
      <c r="D435" s="14">
        <v>0.75</v>
      </c>
      <c r="E435" s="14">
        <v>0.23</v>
      </c>
      <c r="F435" s="14">
        <v>0.75</v>
      </c>
      <c r="G435" s="13">
        <f t="shared" ref="G435:G437" si="63">+PRODUCT(C435:F435)</f>
        <v>0.77625000000000011</v>
      </c>
      <c r="H435" s="2"/>
      <c r="I435" s="83"/>
    </row>
    <row r="436" spans="1:9" x14ac:dyDescent="0.25">
      <c r="A436" s="47"/>
      <c r="B436" s="9" t="s">
        <v>165</v>
      </c>
      <c r="C436" s="13">
        <v>2</v>
      </c>
      <c r="D436" s="14">
        <v>4.8</v>
      </c>
      <c r="E436" s="14">
        <v>0.23</v>
      </c>
      <c r="F436" s="14">
        <v>0.9</v>
      </c>
      <c r="G436" s="13">
        <f t="shared" si="63"/>
        <v>1.9872000000000003</v>
      </c>
      <c r="H436" s="2"/>
      <c r="I436" s="83"/>
    </row>
    <row r="437" spans="1:9" x14ac:dyDescent="0.25">
      <c r="A437" s="47"/>
      <c r="B437" s="9" t="s">
        <v>166</v>
      </c>
      <c r="C437" s="13">
        <v>5</v>
      </c>
      <c r="D437" s="14">
        <v>3</v>
      </c>
      <c r="E437" s="14">
        <v>0.23</v>
      </c>
      <c r="F437" s="14">
        <v>2.7</v>
      </c>
      <c r="G437" s="13">
        <f t="shared" si="63"/>
        <v>9.3150000000000013</v>
      </c>
      <c r="H437" s="2"/>
      <c r="I437" s="83"/>
    </row>
    <row r="438" spans="1:9" x14ac:dyDescent="0.25">
      <c r="A438" s="47"/>
      <c r="B438" s="9" t="s">
        <v>243</v>
      </c>
      <c r="C438" s="13">
        <v>4</v>
      </c>
      <c r="D438" s="14">
        <v>1.2</v>
      </c>
      <c r="E438" s="14">
        <v>0.23</v>
      </c>
      <c r="F438" s="14">
        <v>2.4500000000000002</v>
      </c>
      <c r="G438" s="13">
        <f>+PRODUCT(C438:F438)</f>
        <v>2.7048000000000005</v>
      </c>
      <c r="H438" s="2"/>
      <c r="I438" s="83"/>
    </row>
    <row r="439" spans="1:9" x14ac:dyDescent="0.25">
      <c r="A439" s="47"/>
      <c r="B439" s="9" t="s">
        <v>244</v>
      </c>
      <c r="C439" s="13">
        <v>6</v>
      </c>
      <c r="D439" s="14">
        <v>2</v>
      </c>
      <c r="E439" s="14">
        <v>0.23</v>
      </c>
      <c r="F439" s="14">
        <v>2.4500000000000002</v>
      </c>
      <c r="G439" s="13">
        <f t="shared" ref="G439:G441" si="64">+PRODUCT(C439:F439)</f>
        <v>6.7620000000000013</v>
      </c>
      <c r="H439" s="2"/>
      <c r="I439" s="83"/>
    </row>
    <row r="440" spans="1:9" x14ac:dyDescent="0.25">
      <c r="A440" s="47"/>
      <c r="B440" s="9" t="s">
        <v>245</v>
      </c>
      <c r="C440" s="13">
        <v>6</v>
      </c>
      <c r="D440" s="14">
        <v>1</v>
      </c>
      <c r="E440" s="14">
        <v>0.23</v>
      </c>
      <c r="F440" s="14">
        <v>2.4500000000000002</v>
      </c>
      <c r="G440" s="13">
        <f t="shared" si="64"/>
        <v>3.3810000000000007</v>
      </c>
      <c r="H440" s="2"/>
      <c r="I440" s="83"/>
    </row>
    <row r="441" spans="1:9" x14ac:dyDescent="0.25">
      <c r="A441" s="47"/>
      <c r="B441" s="9" t="s">
        <v>246</v>
      </c>
      <c r="C441" s="13">
        <v>2</v>
      </c>
      <c r="D441" s="14">
        <v>0.85</v>
      </c>
      <c r="E441" s="14">
        <v>0.23</v>
      </c>
      <c r="F441" s="14">
        <v>2.4500000000000002</v>
      </c>
      <c r="G441" s="13">
        <f t="shared" si="64"/>
        <v>0.95795000000000008</v>
      </c>
      <c r="H441" s="2"/>
      <c r="I441" s="83"/>
    </row>
    <row r="442" spans="1:9" x14ac:dyDescent="0.25">
      <c r="A442" s="47"/>
      <c r="B442" s="9" t="s">
        <v>247</v>
      </c>
      <c r="C442" s="13">
        <v>1</v>
      </c>
      <c r="D442" s="14">
        <v>2</v>
      </c>
      <c r="E442" s="14">
        <v>0.23</v>
      </c>
      <c r="F442" s="14">
        <v>2.4500000000000002</v>
      </c>
      <c r="G442" s="13">
        <f t="shared" ref="G442:G444" si="65">+PRODUCT(C442:F442)</f>
        <v>1.1270000000000002</v>
      </c>
      <c r="H442" s="2"/>
      <c r="I442" s="83"/>
    </row>
    <row r="443" spans="1:9" x14ac:dyDescent="0.25">
      <c r="A443" s="47"/>
      <c r="B443" s="9" t="s">
        <v>248</v>
      </c>
      <c r="C443" s="13">
        <v>1</v>
      </c>
      <c r="D443" s="14">
        <v>2.4</v>
      </c>
      <c r="E443" s="14">
        <v>0.23</v>
      </c>
      <c r="F443" s="14">
        <v>2.4500000000000002</v>
      </c>
      <c r="G443" s="13">
        <f t="shared" si="65"/>
        <v>1.3524000000000003</v>
      </c>
      <c r="H443" s="2"/>
      <c r="I443" s="83"/>
    </row>
    <row r="444" spans="1:9" x14ac:dyDescent="0.25">
      <c r="A444" s="47"/>
      <c r="B444" s="9" t="s">
        <v>249</v>
      </c>
      <c r="C444" s="13">
        <v>1</v>
      </c>
      <c r="D444" s="14">
        <v>0.6</v>
      </c>
      <c r="E444" s="14">
        <v>0.23</v>
      </c>
      <c r="F444" s="14">
        <v>1.5</v>
      </c>
      <c r="G444" s="13">
        <f t="shared" si="65"/>
        <v>0.20700000000000002</v>
      </c>
      <c r="H444" s="2"/>
      <c r="I444" s="83"/>
    </row>
    <row r="445" spans="1:9" x14ac:dyDescent="0.25">
      <c r="A445" s="47"/>
      <c r="B445" s="9" t="s">
        <v>250</v>
      </c>
      <c r="C445" s="13">
        <v>1</v>
      </c>
      <c r="D445" s="14">
        <v>2.4</v>
      </c>
      <c r="E445" s="14">
        <v>0.23</v>
      </c>
      <c r="F445" s="14">
        <v>2.4500000000000002</v>
      </c>
      <c r="G445" s="13">
        <f t="shared" ref="G445" si="66">+PRODUCT(C445:F445)</f>
        <v>1.3524000000000003</v>
      </c>
      <c r="H445" s="2"/>
      <c r="I445" s="83"/>
    </row>
    <row r="446" spans="1:9" x14ac:dyDescent="0.25">
      <c r="A446" s="47"/>
      <c r="B446" s="29"/>
      <c r="C446" s="14"/>
      <c r="D446" s="14"/>
      <c r="E446" s="14"/>
      <c r="F446" s="14"/>
      <c r="G446" s="98">
        <f>SUM(G434:G445)</f>
        <v>30.833800000000004</v>
      </c>
      <c r="H446" s="2"/>
      <c r="I446" s="83"/>
    </row>
    <row r="447" spans="1:9" x14ac:dyDescent="0.25">
      <c r="A447" s="47"/>
      <c r="B447" s="29"/>
      <c r="C447" s="14"/>
      <c r="D447" s="14"/>
      <c r="E447" s="14"/>
      <c r="F447" s="14"/>
      <c r="G447" s="64"/>
      <c r="H447" s="2"/>
      <c r="I447" s="83"/>
    </row>
    <row r="448" spans="1:9" x14ac:dyDescent="0.25">
      <c r="A448" s="47"/>
      <c r="B448" s="29"/>
      <c r="C448" s="14"/>
      <c r="D448" s="14"/>
      <c r="E448" s="14"/>
      <c r="F448" s="13" t="s">
        <v>20</v>
      </c>
      <c r="G448" s="13">
        <f>+G430-G446</f>
        <v>269.85894000000008</v>
      </c>
      <c r="H448" s="9" t="s">
        <v>21</v>
      </c>
      <c r="I448" s="83"/>
    </row>
    <row r="449" spans="1:9" x14ac:dyDescent="0.25">
      <c r="A449" s="47"/>
      <c r="B449" s="29"/>
      <c r="C449" s="14"/>
      <c r="D449" s="14"/>
      <c r="E449" s="14"/>
      <c r="F449" s="98" t="s">
        <v>22</v>
      </c>
      <c r="G449" s="98">
        <f>ROUNDUP(G448,0)</f>
        <v>270</v>
      </c>
      <c r="H449" s="33" t="s">
        <v>21</v>
      </c>
      <c r="I449" s="83"/>
    </row>
    <row r="450" spans="1:9" x14ac:dyDescent="0.25">
      <c r="A450" s="47"/>
      <c r="B450" s="29"/>
      <c r="C450" s="14"/>
      <c r="D450" s="14"/>
      <c r="E450" s="14"/>
      <c r="F450" s="14"/>
      <c r="G450" s="64"/>
      <c r="H450" s="2"/>
      <c r="I450" s="83"/>
    </row>
    <row r="451" spans="1:9" x14ac:dyDescent="0.25">
      <c r="A451" s="47"/>
      <c r="B451" s="29"/>
      <c r="C451" s="14"/>
      <c r="D451" s="14"/>
      <c r="E451" s="14"/>
      <c r="F451" s="14"/>
      <c r="G451" s="64"/>
      <c r="H451" s="2"/>
      <c r="I451" s="83"/>
    </row>
    <row r="452" spans="1:9" x14ac:dyDescent="0.25">
      <c r="A452" s="47"/>
      <c r="B452" s="29" t="s">
        <v>232</v>
      </c>
      <c r="C452" s="14"/>
      <c r="D452" s="14"/>
      <c r="E452" s="14"/>
      <c r="F452" s="14"/>
      <c r="G452" s="64"/>
      <c r="H452" s="2"/>
      <c r="I452" s="83"/>
    </row>
    <row r="453" spans="1:9" x14ac:dyDescent="0.25">
      <c r="A453" s="47"/>
      <c r="B453" s="9" t="s">
        <v>197</v>
      </c>
      <c r="C453" s="13"/>
      <c r="D453" s="14" t="s">
        <v>198</v>
      </c>
      <c r="E453" s="14" t="s">
        <v>199</v>
      </c>
      <c r="F453" s="14" t="s">
        <v>200</v>
      </c>
      <c r="G453" s="14" t="s">
        <v>201</v>
      </c>
      <c r="H453" s="2"/>
      <c r="I453" s="83"/>
    </row>
    <row r="454" spans="1:9" x14ac:dyDescent="0.25">
      <c r="A454" s="47"/>
      <c r="B454" s="9" t="s">
        <v>162</v>
      </c>
      <c r="C454" s="13"/>
      <c r="D454" s="14">
        <v>6.25</v>
      </c>
      <c r="E454" s="14">
        <v>0.23</v>
      </c>
      <c r="F454" s="14">
        <v>2.9</v>
      </c>
      <c r="G454" s="13">
        <f>+((D454*E454*F454))</f>
        <v>4.1687500000000002</v>
      </c>
      <c r="H454" s="2"/>
      <c r="I454" s="83"/>
    </row>
    <row r="455" spans="1:9" x14ac:dyDescent="0.25">
      <c r="A455" s="47"/>
      <c r="B455" s="9" t="s">
        <v>163</v>
      </c>
      <c r="C455" s="13"/>
      <c r="D455" s="14">
        <v>6.32</v>
      </c>
      <c r="E455" s="14">
        <v>0.12</v>
      </c>
      <c r="F455" s="14">
        <v>2.9</v>
      </c>
      <c r="G455" s="13">
        <f t="shared" ref="G455:G487" si="67">+((D455*E455*F455))</f>
        <v>2.19936</v>
      </c>
      <c r="H455" s="2"/>
      <c r="I455" s="83"/>
    </row>
    <row r="456" spans="1:9" x14ac:dyDescent="0.25">
      <c r="A456" s="47"/>
      <c r="B456" s="9" t="s">
        <v>164</v>
      </c>
      <c r="C456" s="13"/>
      <c r="D456" s="14">
        <v>9.69</v>
      </c>
      <c r="E456" s="14">
        <v>0.23</v>
      </c>
      <c r="F456" s="14">
        <v>2.9</v>
      </c>
      <c r="G456" s="13">
        <f t="shared" si="67"/>
        <v>6.4632299999999994</v>
      </c>
      <c r="H456" s="2"/>
      <c r="I456" s="83"/>
    </row>
    <row r="457" spans="1:9" x14ac:dyDescent="0.25">
      <c r="A457" s="47"/>
      <c r="B457" s="9" t="s">
        <v>165</v>
      </c>
      <c r="C457" s="13"/>
      <c r="D457" s="14">
        <v>6.31</v>
      </c>
      <c r="E457" s="14">
        <v>0.23</v>
      </c>
      <c r="F457" s="14">
        <v>2.9</v>
      </c>
      <c r="G457" s="13">
        <f t="shared" si="67"/>
        <v>4.2087700000000003</v>
      </c>
      <c r="H457" s="2"/>
      <c r="I457" s="83"/>
    </row>
    <row r="458" spans="1:9" x14ac:dyDescent="0.25">
      <c r="A458" s="47"/>
      <c r="B458" s="9" t="s">
        <v>166</v>
      </c>
      <c r="C458" s="13"/>
      <c r="D458" s="14">
        <v>4.71</v>
      </c>
      <c r="E458" s="14">
        <v>0.23</v>
      </c>
      <c r="F458" s="14">
        <v>2.9</v>
      </c>
      <c r="G458" s="13">
        <f t="shared" si="67"/>
        <v>3.1415699999999998</v>
      </c>
      <c r="H458" s="2"/>
      <c r="I458" s="83"/>
    </row>
    <row r="459" spans="1:9" x14ac:dyDescent="0.25">
      <c r="A459" s="47"/>
      <c r="B459" s="9" t="s">
        <v>167</v>
      </c>
      <c r="C459" s="13"/>
      <c r="D459" s="14">
        <v>2.92</v>
      </c>
      <c r="E459" s="14">
        <v>0.23</v>
      </c>
      <c r="F459" s="14">
        <v>2.9</v>
      </c>
      <c r="G459" s="13">
        <f t="shared" si="67"/>
        <v>1.9476399999999998</v>
      </c>
      <c r="H459" s="2"/>
      <c r="I459" s="83"/>
    </row>
    <row r="460" spans="1:9" x14ac:dyDescent="0.25">
      <c r="A460" s="47"/>
      <c r="B460" s="9" t="s">
        <v>168</v>
      </c>
      <c r="C460" s="13"/>
      <c r="D460" s="14">
        <v>6.32</v>
      </c>
      <c r="E460" s="14">
        <v>0.23</v>
      </c>
      <c r="F460" s="14">
        <v>2.9</v>
      </c>
      <c r="G460" s="13">
        <f t="shared" si="67"/>
        <v>4.215440000000001</v>
      </c>
      <c r="H460" s="2"/>
      <c r="I460" s="83"/>
    </row>
    <row r="461" spans="1:9" x14ac:dyDescent="0.25">
      <c r="A461" s="47"/>
      <c r="B461" s="9" t="s">
        <v>169</v>
      </c>
      <c r="C461" s="13"/>
      <c r="D461" s="14">
        <v>6.66</v>
      </c>
      <c r="E461" s="14">
        <v>0.23</v>
      </c>
      <c r="F461" s="14">
        <v>2.9</v>
      </c>
      <c r="G461" s="13">
        <f t="shared" si="67"/>
        <v>4.4422199999999998</v>
      </c>
      <c r="H461" s="2"/>
      <c r="I461" s="83"/>
    </row>
    <row r="462" spans="1:9" x14ac:dyDescent="0.25">
      <c r="A462" s="47"/>
      <c r="B462" s="9" t="s">
        <v>170</v>
      </c>
      <c r="C462" s="13"/>
      <c r="D462" s="14">
        <v>13.9</v>
      </c>
      <c r="E462" s="14">
        <v>0.23</v>
      </c>
      <c r="F462" s="14">
        <v>2.9</v>
      </c>
      <c r="G462" s="13">
        <f t="shared" si="67"/>
        <v>9.2713000000000001</v>
      </c>
      <c r="H462" s="2"/>
      <c r="I462" s="83"/>
    </row>
    <row r="463" spans="1:9" x14ac:dyDescent="0.25">
      <c r="A463" s="47"/>
      <c r="B463" s="9" t="s">
        <v>171</v>
      </c>
      <c r="C463" s="13"/>
      <c r="D463" s="14">
        <v>2.25</v>
      </c>
      <c r="E463" s="14">
        <v>0.12</v>
      </c>
      <c r="F463" s="14">
        <v>2.9</v>
      </c>
      <c r="G463" s="13">
        <f t="shared" si="67"/>
        <v>0.78300000000000003</v>
      </c>
      <c r="H463" s="2"/>
      <c r="I463" s="83"/>
    </row>
    <row r="464" spans="1:9" x14ac:dyDescent="0.25">
      <c r="A464" s="47"/>
      <c r="B464" s="9" t="s">
        <v>172</v>
      </c>
      <c r="C464" s="13"/>
      <c r="D464" s="14">
        <v>6.55</v>
      </c>
      <c r="E464" s="14">
        <v>0.23</v>
      </c>
      <c r="F464" s="14">
        <v>2.9</v>
      </c>
      <c r="G464" s="13">
        <f t="shared" si="67"/>
        <v>4.3688500000000001</v>
      </c>
      <c r="H464" s="2"/>
      <c r="I464" s="83"/>
    </row>
    <row r="465" spans="1:9" x14ac:dyDescent="0.25">
      <c r="A465" s="47"/>
      <c r="B465" s="9" t="s">
        <v>202</v>
      </c>
      <c r="C465" s="13"/>
      <c r="D465" s="14">
        <v>13.67</v>
      </c>
      <c r="E465" s="14">
        <v>0.12</v>
      </c>
      <c r="F465" s="14">
        <v>2.9</v>
      </c>
      <c r="G465" s="13">
        <f t="shared" si="67"/>
        <v>4.7571599999999998</v>
      </c>
      <c r="H465" s="2"/>
      <c r="I465" s="83"/>
    </row>
    <row r="466" spans="1:9" x14ac:dyDescent="0.25">
      <c r="A466" s="47"/>
      <c r="B466" s="9" t="s">
        <v>174</v>
      </c>
      <c r="C466" s="13"/>
      <c r="D466" s="14">
        <v>23</v>
      </c>
      <c r="E466" s="14">
        <v>0.23</v>
      </c>
      <c r="F466" s="14">
        <v>2.9</v>
      </c>
      <c r="G466" s="13">
        <f t="shared" si="67"/>
        <v>15.340999999999999</v>
      </c>
      <c r="H466" s="2"/>
      <c r="I466" s="83"/>
    </row>
    <row r="467" spans="1:9" x14ac:dyDescent="0.25">
      <c r="A467" s="47"/>
      <c r="B467" s="9" t="s">
        <v>175</v>
      </c>
      <c r="C467" s="13"/>
      <c r="D467" s="14">
        <v>23</v>
      </c>
      <c r="E467" s="14">
        <v>0.23</v>
      </c>
      <c r="F467" s="14">
        <v>2.9</v>
      </c>
      <c r="G467" s="13">
        <f t="shared" si="67"/>
        <v>15.340999999999999</v>
      </c>
      <c r="H467" s="2"/>
      <c r="I467" s="83"/>
    </row>
    <row r="468" spans="1:9" x14ac:dyDescent="0.25">
      <c r="A468" s="47"/>
      <c r="B468" s="9" t="s">
        <v>176</v>
      </c>
      <c r="C468" s="13"/>
      <c r="D468" s="14">
        <v>13.44</v>
      </c>
      <c r="E468" s="14">
        <v>0.23</v>
      </c>
      <c r="F468" s="14">
        <v>2.9</v>
      </c>
      <c r="G468" s="13">
        <f t="shared" si="67"/>
        <v>8.96448</v>
      </c>
      <c r="H468" s="2"/>
      <c r="I468" s="83"/>
    </row>
    <row r="469" spans="1:9" x14ac:dyDescent="0.25">
      <c r="A469" s="47"/>
      <c r="B469" s="9" t="s">
        <v>177</v>
      </c>
      <c r="C469" s="13"/>
      <c r="D469" s="14">
        <v>4.5599999999999996</v>
      </c>
      <c r="E469" s="14">
        <v>0.23</v>
      </c>
      <c r="F469" s="14">
        <v>2.9</v>
      </c>
      <c r="G469" s="13">
        <f t="shared" si="67"/>
        <v>3.0415199999999998</v>
      </c>
      <c r="H469" s="2"/>
      <c r="I469" s="83"/>
    </row>
    <row r="470" spans="1:9" x14ac:dyDescent="0.25">
      <c r="A470" s="47"/>
      <c r="B470" s="9" t="s">
        <v>178</v>
      </c>
      <c r="C470" s="13"/>
      <c r="D470" s="14">
        <v>4.5599999999999996</v>
      </c>
      <c r="E470" s="14">
        <v>0.12</v>
      </c>
      <c r="F470" s="14">
        <v>2.9</v>
      </c>
      <c r="G470" s="13">
        <f t="shared" si="67"/>
        <v>1.5868799999999996</v>
      </c>
      <c r="H470" s="2"/>
      <c r="I470" s="83"/>
    </row>
    <row r="471" spans="1:9" x14ac:dyDescent="0.25">
      <c r="A471" s="47"/>
      <c r="B471" s="9" t="s">
        <v>179</v>
      </c>
      <c r="C471" s="13"/>
      <c r="D471" s="14">
        <v>2.0699999999999998</v>
      </c>
      <c r="E471" s="14">
        <v>0.12</v>
      </c>
      <c r="F471" s="14">
        <v>2.9</v>
      </c>
      <c r="G471" s="13">
        <f t="shared" si="67"/>
        <v>0.72035999999999989</v>
      </c>
      <c r="H471" s="2"/>
      <c r="I471" s="83"/>
    </row>
    <row r="472" spans="1:9" x14ac:dyDescent="0.25">
      <c r="A472" s="47"/>
      <c r="B472" s="9" t="s">
        <v>180</v>
      </c>
      <c r="C472" s="13"/>
      <c r="D472" s="14">
        <v>2.6</v>
      </c>
      <c r="E472" s="14">
        <v>0.15</v>
      </c>
      <c r="F472" s="14">
        <v>2.9</v>
      </c>
      <c r="G472" s="13">
        <f t="shared" si="67"/>
        <v>1.131</v>
      </c>
      <c r="H472" s="2"/>
      <c r="I472" s="83"/>
    </row>
    <row r="473" spans="1:9" x14ac:dyDescent="0.25">
      <c r="A473" s="47"/>
      <c r="B473" s="9" t="s">
        <v>181</v>
      </c>
      <c r="C473" s="13"/>
      <c r="D473" s="14">
        <v>5.92</v>
      </c>
      <c r="E473" s="14">
        <v>0.12</v>
      </c>
      <c r="F473" s="14">
        <v>2.9</v>
      </c>
      <c r="G473" s="13">
        <f t="shared" si="67"/>
        <v>2.0601599999999998</v>
      </c>
      <c r="H473" s="2"/>
      <c r="I473" s="83"/>
    </row>
    <row r="474" spans="1:9" x14ac:dyDescent="0.25">
      <c r="A474" s="47"/>
      <c r="B474" s="9" t="s">
        <v>182</v>
      </c>
      <c r="C474" s="13"/>
      <c r="D474" s="14">
        <v>7.92</v>
      </c>
      <c r="E474" s="14">
        <v>0.23</v>
      </c>
      <c r="F474" s="14">
        <v>2.9</v>
      </c>
      <c r="G474" s="13">
        <f t="shared" si="67"/>
        <v>5.2826399999999998</v>
      </c>
      <c r="H474" s="2"/>
      <c r="I474" s="83"/>
    </row>
    <row r="475" spans="1:9" x14ac:dyDescent="0.25">
      <c r="A475" s="47"/>
      <c r="B475" s="9" t="s">
        <v>183</v>
      </c>
      <c r="C475" s="13"/>
      <c r="D475" s="14">
        <v>4.67</v>
      </c>
      <c r="E475" s="14">
        <v>0.12</v>
      </c>
      <c r="F475" s="14">
        <v>2.9</v>
      </c>
      <c r="G475" s="13">
        <f t="shared" si="67"/>
        <v>1.6251599999999999</v>
      </c>
      <c r="H475" s="2"/>
      <c r="I475" s="83"/>
    </row>
    <row r="476" spans="1:9" x14ac:dyDescent="0.25">
      <c r="A476" s="47"/>
      <c r="B476" s="9" t="s">
        <v>184</v>
      </c>
      <c r="C476" s="13"/>
      <c r="D476" s="14">
        <v>5.92</v>
      </c>
      <c r="E476" s="14">
        <v>0.12</v>
      </c>
      <c r="F476" s="14">
        <v>2.9</v>
      </c>
      <c r="G476" s="13">
        <f t="shared" si="67"/>
        <v>2.0601599999999998</v>
      </c>
      <c r="H476" s="2"/>
      <c r="I476" s="83"/>
    </row>
    <row r="477" spans="1:9" x14ac:dyDescent="0.25">
      <c r="A477" s="47"/>
      <c r="B477" s="9" t="s">
        <v>185</v>
      </c>
      <c r="C477" s="13"/>
      <c r="D477" s="14">
        <v>11.44</v>
      </c>
      <c r="E477" s="14">
        <v>0.23</v>
      </c>
      <c r="F477" s="14">
        <v>2.9</v>
      </c>
      <c r="G477" s="13">
        <f t="shared" si="67"/>
        <v>7.6304800000000004</v>
      </c>
      <c r="H477" s="2"/>
      <c r="I477" s="83"/>
    </row>
    <row r="478" spans="1:9" x14ac:dyDescent="0.25">
      <c r="A478" s="47"/>
      <c r="B478" s="9" t="s">
        <v>186</v>
      </c>
      <c r="C478" s="13"/>
      <c r="D478" s="14">
        <v>4.3499999999999996</v>
      </c>
      <c r="E478" s="14">
        <v>0.23</v>
      </c>
      <c r="F478" s="14">
        <v>2.9</v>
      </c>
      <c r="G478" s="13">
        <f t="shared" si="67"/>
        <v>2.9014499999999996</v>
      </c>
      <c r="H478" s="2"/>
      <c r="I478" s="83"/>
    </row>
    <row r="479" spans="1:9" x14ac:dyDescent="0.25">
      <c r="A479" s="47"/>
      <c r="B479" s="9" t="s">
        <v>187</v>
      </c>
      <c r="C479" s="13"/>
      <c r="D479" s="14">
        <v>5.29</v>
      </c>
      <c r="E479" s="14">
        <v>0.23</v>
      </c>
      <c r="F479" s="14">
        <v>2.9</v>
      </c>
      <c r="G479" s="13">
        <f t="shared" si="67"/>
        <v>3.5284300000000002</v>
      </c>
      <c r="H479" s="2"/>
      <c r="I479" s="83"/>
    </row>
    <row r="480" spans="1:9" x14ac:dyDescent="0.25">
      <c r="A480" s="47"/>
      <c r="B480" s="9" t="s">
        <v>188</v>
      </c>
      <c r="C480" s="13"/>
      <c r="D480" s="14">
        <v>3.8</v>
      </c>
      <c r="E480" s="14">
        <v>0.23</v>
      </c>
      <c r="F480" s="14">
        <v>2.9</v>
      </c>
      <c r="G480" s="13">
        <f t="shared" si="67"/>
        <v>2.5345999999999997</v>
      </c>
      <c r="H480" s="2"/>
      <c r="I480" s="83"/>
    </row>
    <row r="481" spans="1:9" x14ac:dyDescent="0.25">
      <c r="A481" s="47"/>
      <c r="B481" s="9" t="s">
        <v>189</v>
      </c>
      <c r="C481" s="13"/>
      <c r="D481" s="14">
        <v>11.43</v>
      </c>
      <c r="E481" s="14">
        <v>0.12</v>
      </c>
      <c r="F481" s="14">
        <v>2.9</v>
      </c>
      <c r="G481" s="13">
        <f t="shared" si="67"/>
        <v>3.9776399999999996</v>
      </c>
      <c r="H481" s="2"/>
      <c r="I481" s="83"/>
    </row>
    <row r="482" spans="1:9" x14ac:dyDescent="0.25">
      <c r="A482" s="47"/>
      <c r="B482" s="9" t="s">
        <v>190</v>
      </c>
      <c r="C482" s="13"/>
      <c r="D482" s="14">
        <v>4.54</v>
      </c>
      <c r="E482" s="14">
        <v>0.12</v>
      </c>
      <c r="F482" s="14">
        <v>2.9</v>
      </c>
      <c r="G482" s="13">
        <f t="shared" si="67"/>
        <v>1.5799199999999998</v>
      </c>
      <c r="H482" s="2"/>
      <c r="I482" s="83"/>
    </row>
    <row r="483" spans="1:9" x14ac:dyDescent="0.25">
      <c r="A483" s="47"/>
      <c r="B483" s="9" t="s">
        <v>191</v>
      </c>
      <c r="C483" s="13"/>
      <c r="D483" s="14">
        <v>4</v>
      </c>
      <c r="E483" s="14">
        <v>0.23</v>
      </c>
      <c r="F483" s="14">
        <v>2.9</v>
      </c>
      <c r="G483" s="13">
        <f t="shared" si="67"/>
        <v>2.6680000000000001</v>
      </c>
      <c r="H483" s="2"/>
      <c r="I483" s="83"/>
    </row>
    <row r="484" spans="1:9" x14ac:dyDescent="0.25">
      <c r="A484" s="47"/>
      <c r="B484" s="9" t="s">
        <v>192</v>
      </c>
      <c r="C484" s="13"/>
      <c r="D484" s="14">
        <v>3.8</v>
      </c>
      <c r="E484" s="14">
        <v>0.12</v>
      </c>
      <c r="F484" s="14">
        <v>2.9</v>
      </c>
      <c r="G484" s="13">
        <f t="shared" si="67"/>
        <v>1.3223999999999998</v>
      </c>
      <c r="H484" s="2"/>
      <c r="I484" s="83"/>
    </row>
    <row r="485" spans="1:9" x14ac:dyDescent="0.25">
      <c r="A485" s="47"/>
      <c r="B485" s="9" t="s">
        <v>193</v>
      </c>
      <c r="C485" s="13"/>
      <c r="D485" s="14">
        <v>4.3499999999999996</v>
      </c>
      <c r="E485" s="14">
        <v>0.12</v>
      </c>
      <c r="F485" s="14">
        <v>2.9</v>
      </c>
      <c r="G485" s="13">
        <f t="shared" si="67"/>
        <v>1.5137999999999996</v>
      </c>
      <c r="H485" s="2"/>
      <c r="I485" s="83"/>
    </row>
    <row r="486" spans="1:9" x14ac:dyDescent="0.25">
      <c r="A486" s="47"/>
      <c r="B486" s="9" t="s">
        <v>194</v>
      </c>
      <c r="C486" s="13"/>
      <c r="D486" s="14">
        <v>28.75</v>
      </c>
      <c r="E486" s="14">
        <v>0.23</v>
      </c>
      <c r="F486" s="14">
        <v>2.9</v>
      </c>
      <c r="G486" s="13">
        <f t="shared" si="67"/>
        <v>19.176250000000003</v>
      </c>
      <c r="H486" s="2"/>
      <c r="I486" s="83"/>
    </row>
    <row r="487" spans="1:9" x14ac:dyDescent="0.25">
      <c r="A487" s="47"/>
      <c r="B487" s="9" t="s">
        <v>195</v>
      </c>
      <c r="C487" s="13"/>
      <c r="D487" s="14">
        <f>143+8+8</f>
        <v>159</v>
      </c>
      <c r="E487" s="14">
        <v>0.15</v>
      </c>
      <c r="F487" s="14">
        <v>1</v>
      </c>
      <c r="G487" s="13">
        <f t="shared" si="67"/>
        <v>23.849999999999998</v>
      </c>
      <c r="H487" s="2"/>
      <c r="I487" s="83"/>
    </row>
    <row r="488" spans="1:9" x14ac:dyDescent="0.25">
      <c r="A488" s="47"/>
      <c r="B488" s="9"/>
      <c r="C488" s="13"/>
      <c r="D488" s="14"/>
      <c r="E488" s="14"/>
      <c r="F488" s="14"/>
      <c r="G488" s="94">
        <f>SUM(G454:G487)</f>
        <v>177.80461999999997</v>
      </c>
      <c r="H488" s="2"/>
      <c r="I488" s="83"/>
    </row>
    <row r="489" spans="1:9" x14ac:dyDescent="0.25">
      <c r="A489" s="47"/>
      <c r="B489" s="29"/>
      <c r="C489" s="14"/>
      <c r="D489" s="14"/>
      <c r="E489" s="14"/>
      <c r="F489" s="14"/>
      <c r="G489" s="64"/>
      <c r="H489" s="2"/>
      <c r="I489" s="83"/>
    </row>
    <row r="490" spans="1:9" x14ac:dyDescent="0.25">
      <c r="A490" s="47"/>
      <c r="B490" s="29" t="s">
        <v>196</v>
      </c>
      <c r="C490" s="14"/>
      <c r="D490" s="14"/>
      <c r="E490" s="14"/>
      <c r="F490" s="14"/>
      <c r="G490" s="64"/>
      <c r="H490" s="2"/>
      <c r="I490" s="83"/>
    </row>
    <row r="491" spans="1:9" x14ac:dyDescent="0.25">
      <c r="A491" s="47"/>
      <c r="B491" s="9" t="s">
        <v>162</v>
      </c>
      <c r="C491" s="14">
        <v>16</v>
      </c>
      <c r="D491" s="14">
        <v>1.2</v>
      </c>
      <c r="E491" s="14">
        <v>0.23</v>
      </c>
      <c r="F491" s="14">
        <v>1.65</v>
      </c>
      <c r="G491" s="13">
        <f>+PRODUCT(C491:F491)</f>
        <v>7.2864000000000004</v>
      </c>
      <c r="H491" s="70"/>
      <c r="I491" s="83"/>
    </row>
    <row r="492" spans="1:9" x14ac:dyDescent="0.25">
      <c r="A492" s="47"/>
      <c r="B492" s="9" t="s">
        <v>163</v>
      </c>
      <c r="C492" s="14">
        <v>2</v>
      </c>
      <c r="D492" s="14">
        <v>0.75</v>
      </c>
      <c r="E492" s="14">
        <v>0.23</v>
      </c>
      <c r="F492" s="14">
        <v>0.75</v>
      </c>
      <c r="G492" s="13">
        <f t="shared" ref="G492:G498" si="68">+PRODUCT(C492:F492)</f>
        <v>0.25875000000000004</v>
      </c>
      <c r="H492" s="70"/>
      <c r="I492" s="83"/>
    </row>
    <row r="493" spans="1:9" x14ac:dyDescent="0.25">
      <c r="A493" s="47"/>
      <c r="B493" s="9" t="s">
        <v>164</v>
      </c>
      <c r="C493" s="14">
        <v>1</v>
      </c>
      <c r="D493" s="14">
        <v>1.2</v>
      </c>
      <c r="E493" s="14">
        <v>0.23</v>
      </c>
      <c r="F493" s="14">
        <v>0.6</v>
      </c>
      <c r="G493" s="13">
        <f t="shared" si="68"/>
        <v>0.1656</v>
      </c>
      <c r="H493" s="70"/>
      <c r="I493" s="83"/>
    </row>
    <row r="494" spans="1:9" x14ac:dyDescent="0.25">
      <c r="A494" s="47"/>
      <c r="B494" s="9" t="s">
        <v>166</v>
      </c>
      <c r="C494" s="14">
        <v>2</v>
      </c>
      <c r="D494" s="14">
        <v>3</v>
      </c>
      <c r="E494" s="14">
        <v>0.23</v>
      </c>
      <c r="F494" s="14">
        <v>2.7</v>
      </c>
      <c r="G494" s="13">
        <f t="shared" si="68"/>
        <v>3.7260000000000004</v>
      </c>
    </row>
    <row r="495" spans="1:9" x14ac:dyDescent="0.25">
      <c r="A495" s="48"/>
      <c r="B495" s="9" t="s">
        <v>243</v>
      </c>
      <c r="C495" s="13">
        <v>4</v>
      </c>
      <c r="D495" s="14">
        <v>1.2</v>
      </c>
      <c r="E495" s="14">
        <v>0.23</v>
      </c>
      <c r="F495" s="14">
        <v>2.4500000000000002</v>
      </c>
      <c r="G495" s="13">
        <f t="shared" si="68"/>
        <v>2.7048000000000005</v>
      </c>
      <c r="H495" s="71"/>
      <c r="I495" s="83"/>
    </row>
    <row r="496" spans="1:9" x14ac:dyDescent="0.25">
      <c r="A496" s="48"/>
      <c r="B496" s="9" t="s">
        <v>245</v>
      </c>
      <c r="C496" s="13">
        <v>15</v>
      </c>
      <c r="D496" s="14">
        <v>1</v>
      </c>
      <c r="E496" s="14">
        <v>0.23</v>
      </c>
      <c r="F496" s="14">
        <v>2.4500000000000002</v>
      </c>
      <c r="G496" s="13">
        <f t="shared" si="68"/>
        <v>8.4525000000000006</v>
      </c>
      <c r="H496" s="71"/>
      <c r="I496" s="83"/>
    </row>
    <row r="497" spans="1:9" x14ac:dyDescent="0.25">
      <c r="A497" s="48"/>
      <c r="B497" s="9" t="s">
        <v>251</v>
      </c>
      <c r="C497" s="13">
        <v>1</v>
      </c>
      <c r="D497" s="14">
        <v>2</v>
      </c>
      <c r="E497" s="14">
        <v>0.23</v>
      </c>
      <c r="F497" s="14">
        <v>2.4500000000000002</v>
      </c>
      <c r="G497" s="13">
        <f t="shared" si="68"/>
        <v>1.1270000000000002</v>
      </c>
      <c r="H497" s="71"/>
      <c r="I497" s="83"/>
    </row>
    <row r="498" spans="1:9" x14ac:dyDescent="0.25">
      <c r="A498" s="48"/>
      <c r="B498" s="9" t="s">
        <v>246</v>
      </c>
      <c r="C498" s="13">
        <v>3</v>
      </c>
      <c r="D498" s="14">
        <v>0.85</v>
      </c>
      <c r="E498" s="14">
        <v>0.23</v>
      </c>
      <c r="F498" s="14">
        <v>2.4500000000000002</v>
      </c>
      <c r="G498" s="13">
        <f t="shared" si="68"/>
        <v>1.4369250000000002</v>
      </c>
      <c r="H498" s="71"/>
      <c r="I498" s="83"/>
    </row>
    <row r="499" spans="1:9" x14ac:dyDescent="0.25">
      <c r="A499" s="48"/>
      <c r="B499" s="9"/>
      <c r="C499" s="13"/>
      <c r="D499" s="14"/>
      <c r="E499" s="14"/>
      <c r="F499" s="14"/>
      <c r="G499" s="94">
        <f>SUM(G491:G498)</f>
        <v>25.157975</v>
      </c>
      <c r="H499" s="71"/>
      <c r="I499" s="83"/>
    </row>
    <row r="500" spans="1:9" x14ac:dyDescent="0.25">
      <c r="A500" s="48"/>
      <c r="B500" s="9"/>
      <c r="C500" s="13"/>
      <c r="D500" s="14"/>
      <c r="E500" s="14"/>
      <c r="F500" s="13" t="s">
        <v>20</v>
      </c>
      <c r="G500" s="13">
        <f>+G488-G499</f>
        <v>152.64664499999998</v>
      </c>
      <c r="H500" s="9" t="s">
        <v>21</v>
      </c>
      <c r="I500" s="83"/>
    </row>
    <row r="501" spans="1:9" x14ac:dyDescent="0.25">
      <c r="A501" s="47"/>
      <c r="B501" s="29"/>
      <c r="C501" s="14"/>
      <c r="D501" s="14"/>
      <c r="E501" s="14"/>
      <c r="F501" s="98" t="s">
        <v>22</v>
      </c>
      <c r="G501" s="98">
        <f>ROUNDUP(G500,0)</f>
        <v>153</v>
      </c>
      <c r="H501" s="33" t="s">
        <v>21</v>
      </c>
      <c r="I501" s="83"/>
    </row>
    <row r="502" spans="1:9" x14ac:dyDescent="0.25">
      <c r="A502" s="48"/>
      <c r="B502" s="28"/>
      <c r="C502" s="13"/>
      <c r="D502" s="13"/>
      <c r="E502" s="13"/>
      <c r="F502" s="13"/>
      <c r="G502" s="13"/>
      <c r="H502" s="9"/>
      <c r="I502" s="83"/>
    </row>
    <row r="503" spans="1:9" x14ac:dyDescent="0.25">
      <c r="A503" s="48"/>
      <c r="B503" s="28"/>
      <c r="C503" s="13"/>
      <c r="D503" s="13"/>
      <c r="E503" s="13"/>
      <c r="F503" s="13"/>
      <c r="G503" s="13"/>
      <c r="H503" s="9"/>
      <c r="I503" s="83"/>
    </row>
    <row r="504" spans="1:9" x14ac:dyDescent="0.25">
      <c r="A504" s="48"/>
      <c r="B504" s="29" t="s">
        <v>203</v>
      </c>
      <c r="C504" s="13"/>
      <c r="D504" s="13"/>
      <c r="E504" s="13"/>
      <c r="F504" s="13"/>
      <c r="G504" s="13"/>
      <c r="H504" s="9"/>
      <c r="I504" s="83"/>
    </row>
    <row r="505" spans="1:9" ht="16.899999999999999" customHeight="1" x14ac:dyDescent="0.25">
      <c r="A505" s="48"/>
      <c r="B505" s="9" t="s">
        <v>197</v>
      </c>
      <c r="C505" s="13"/>
      <c r="D505" s="14" t="s">
        <v>198</v>
      </c>
      <c r="E505" s="14" t="s">
        <v>199</v>
      </c>
      <c r="F505" s="14" t="s">
        <v>200</v>
      </c>
      <c r="G505" s="14" t="s">
        <v>201</v>
      </c>
      <c r="H505" s="9"/>
      <c r="I505" s="83"/>
    </row>
    <row r="506" spans="1:9" x14ac:dyDescent="0.25">
      <c r="A506" s="48"/>
      <c r="B506" s="9" t="s">
        <v>162</v>
      </c>
      <c r="C506" s="13">
        <v>1</v>
      </c>
      <c r="D506" s="14">
        <v>5.67</v>
      </c>
      <c r="E506" s="14">
        <v>0.23</v>
      </c>
      <c r="F506" s="14">
        <v>3</v>
      </c>
      <c r="G506" s="13">
        <f>+((D506*E506*F506))</f>
        <v>3.9123000000000001</v>
      </c>
      <c r="H506" s="9"/>
      <c r="I506" s="83"/>
    </row>
    <row r="507" spans="1:9" x14ac:dyDescent="0.25">
      <c r="A507" s="48"/>
      <c r="B507" s="9" t="s">
        <v>163</v>
      </c>
      <c r="C507" s="13">
        <v>1</v>
      </c>
      <c r="D507" s="14">
        <v>5.67</v>
      </c>
      <c r="E507" s="14">
        <v>0.23</v>
      </c>
      <c r="F507" s="14">
        <v>3</v>
      </c>
      <c r="G507" s="13">
        <f t="shared" ref="G507:G512" si="69">+((D507*E507*F507))</f>
        <v>3.9123000000000001</v>
      </c>
      <c r="H507" s="9"/>
      <c r="I507" s="83"/>
    </row>
    <row r="508" spans="1:9" x14ac:dyDescent="0.25">
      <c r="A508" s="48"/>
      <c r="B508" s="9" t="s">
        <v>164</v>
      </c>
      <c r="C508" s="13">
        <v>1</v>
      </c>
      <c r="D508" s="14">
        <v>3.5</v>
      </c>
      <c r="E508" s="14">
        <v>0.23</v>
      </c>
      <c r="F508" s="14">
        <v>3</v>
      </c>
      <c r="G508" s="13">
        <f t="shared" si="69"/>
        <v>2.415</v>
      </c>
      <c r="H508" s="9"/>
      <c r="I508" s="83"/>
    </row>
    <row r="509" spans="1:9" x14ac:dyDescent="0.25">
      <c r="A509" s="48"/>
      <c r="B509" s="9" t="s">
        <v>165</v>
      </c>
      <c r="C509" s="13">
        <v>1</v>
      </c>
      <c r="D509" s="14">
        <v>3.84</v>
      </c>
      <c r="E509" s="14">
        <v>0.23</v>
      </c>
      <c r="F509" s="14">
        <v>3</v>
      </c>
      <c r="G509" s="13">
        <f t="shared" si="69"/>
        <v>2.6496</v>
      </c>
      <c r="H509" s="9"/>
      <c r="I509" s="83"/>
    </row>
    <row r="510" spans="1:9" x14ac:dyDescent="0.25">
      <c r="A510" s="48"/>
      <c r="B510" s="9" t="s">
        <v>166</v>
      </c>
      <c r="C510" s="13">
        <v>1</v>
      </c>
      <c r="D510" s="14">
        <f>5.3*2</f>
        <v>10.6</v>
      </c>
      <c r="E510" s="14">
        <v>0.23</v>
      </c>
      <c r="F510" s="14">
        <v>3</v>
      </c>
      <c r="G510" s="13">
        <f t="shared" si="69"/>
        <v>7.3140000000000001</v>
      </c>
      <c r="H510" s="9"/>
      <c r="I510" s="83"/>
    </row>
    <row r="511" spans="1:9" x14ac:dyDescent="0.25">
      <c r="A511" s="48"/>
      <c r="B511" s="9" t="s">
        <v>167</v>
      </c>
      <c r="C511" s="13">
        <v>1</v>
      </c>
      <c r="D511" s="14">
        <f>2.5*2</f>
        <v>5</v>
      </c>
      <c r="E511" s="14">
        <v>0.23</v>
      </c>
      <c r="F511" s="14">
        <v>3</v>
      </c>
      <c r="G511" s="13">
        <f t="shared" si="69"/>
        <v>3.45</v>
      </c>
      <c r="H511" s="9"/>
      <c r="I511" s="83"/>
    </row>
    <row r="512" spans="1:9" x14ac:dyDescent="0.25">
      <c r="A512" s="48"/>
      <c r="B512" s="9" t="s">
        <v>168</v>
      </c>
      <c r="C512" s="13">
        <v>1</v>
      </c>
      <c r="D512" s="14">
        <v>125.46</v>
      </c>
      <c r="E512" s="14">
        <v>0.15</v>
      </c>
      <c r="F512" s="14">
        <v>1</v>
      </c>
      <c r="G512" s="13">
        <f t="shared" si="69"/>
        <v>18.818999999999999</v>
      </c>
      <c r="H512" s="9"/>
      <c r="I512" s="83"/>
    </row>
    <row r="513" spans="1:9" x14ac:dyDescent="0.25">
      <c r="A513" s="48"/>
      <c r="B513" s="28"/>
      <c r="C513" s="14"/>
      <c r="D513" s="14"/>
      <c r="E513" s="14"/>
      <c r="F513" s="14"/>
      <c r="G513" s="94">
        <f>SUM(G506:G512)</f>
        <v>42.472200000000001</v>
      </c>
      <c r="H513" s="9"/>
      <c r="I513" s="83"/>
    </row>
    <row r="514" spans="1:9" x14ac:dyDescent="0.25">
      <c r="A514" s="48"/>
      <c r="B514" s="28"/>
      <c r="C514" s="13"/>
      <c r="D514" s="13"/>
      <c r="E514" s="13"/>
      <c r="F514" s="13"/>
      <c r="G514" s="13"/>
      <c r="H514" s="9"/>
      <c r="I514" s="83"/>
    </row>
    <row r="515" spans="1:9" x14ac:dyDescent="0.25">
      <c r="A515" s="48"/>
      <c r="B515" s="28" t="s">
        <v>196</v>
      </c>
      <c r="C515" s="13"/>
      <c r="D515" s="13"/>
      <c r="E515" s="13"/>
      <c r="F515" s="13"/>
      <c r="G515" s="13"/>
      <c r="H515" s="9"/>
      <c r="I515" s="83"/>
    </row>
    <row r="516" spans="1:9" x14ac:dyDescent="0.25">
      <c r="A516" s="48"/>
      <c r="B516" s="28"/>
      <c r="C516" s="13">
        <v>1</v>
      </c>
      <c r="D516" s="3">
        <v>2.7</v>
      </c>
      <c r="E516" s="3">
        <v>0.23</v>
      </c>
      <c r="F516" s="3">
        <v>2.1</v>
      </c>
      <c r="G516" s="13">
        <f>+PRODUCT(D516:F516)</f>
        <v>1.3041000000000003</v>
      </c>
      <c r="H516" s="9"/>
      <c r="I516" s="83"/>
    </row>
    <row r="517" spans="1:9" x14ac:dyDescent="0.25">
      <c r="A517" s="47"/>
      <c r="B517" s="29"/>
      <c r="C517" s="14"/>
      <c r="D517" s="14"/>
      <c r="E517" s="14"/>
      <c r="F517" s="13" t="s">
        <v>20</v>
      </c>
      <c r="G517" s="13">
        <f>+G513-G516</f>
        <v>41.168100000000003</v>
      </c>
      <c r="H517" s="9" t="s">
        <v>21</v>
      </c>
      <c r="I517" s="83"/>
    </row>
    <row r="518" spans="1:9" x14ac:dyDescent="0.25">
      <c r="A518" s="47"/>
      <c r="B518" s="29"/>
      <c r="C518" s="14"/>
      <c r="D518" s="14"/>
      <c r="E518" s="14"/>
      <c r="F518" s="98" t="s">
        <v>22</v>
      </c>
      <c r="G518" s="98">
        <f>ROUNDUP(G517,0)</f>
        <v>42</v>
      </c>
      <c r="H518" s="33" t="s">
        <v>21</v>
      </c>
      <c r="I518" s="83"/>
    </row>
    <row r="519" spans="1:9" x14ac:dyDescent="0.25">
      <c r="A519" s="48"/>
      <c r="B519" s="28"/>
      <c r="C519" s="13"/>
      <c r="D519" s="13"/>
      <c r="E519" s="13"/>
      <c r="F519" s="13"/>
      <c r="G519" s="13"/>
      <c r="H519" s="9"/>
      <c r="I519" s="83"/>
    </row>
    <row r="520" spans="1:9" x14ac:dyDescent="0.25">
      <c r="A520" s="49" t="s">
        <v>23</v>
      </c>
      <c r="B520" s="18" t="s">
        <v>24</v>
      </c>
      <c r="C520" s="13"/>
      <c r="D520" s="13"/>
      <c r="E520" s="13"/>
      <c r="F520" s="13"/>
      <c r="G520" s="13"/>
      <c r="H520" s="9"/>
      <c r="I520" s="83"/>
    </row>
    <row r="521" spans="1:9" x14ac:dyDescent="0.25">
      <c r="A521" s="48"/>
      <c r="B521" s="75" t="s">
        <v>13</v>
      </c>
      <c r="C521" s="13"/>
      <c r="D521" s="13"/>
      <c r="E521" s="13"/>
      <c r="F521" s="13"/>
      <c r="G521" s="13"/>
      <c r="H521" s="9"/>
      <c r="I521" s="83"/>
    </row>
    <row r="522" spans="1:9" x14ac:dyDescent="0.25">
      <c r="A522" s="48"/>
      <c r="B522" s="9" t="s">
        <v>162</v>
      </c>
      <c r="C522" s="13">
        <v>2</v>
      </c>
      <c r="D522" s="14">
        <v>19.59</v>
      </c>
      <c r="E522" s="14">
        <v>1</v>
      </c>
      <c r="F522" s="14">
        <v>5.5</v>
      </c>
      <c r="G522" s="13">
        <f>+PRODUCT(C522:F522)</f>
        <v>215.49</v>
      </c>
      <c r="H522" s="69"/>
      <c r="I522" s="83"/>
    </row>
    <row r="523" spans="1:9" x14ac:dyDescent="0.25">
      <c r="A523" s="48"/>
      <c r="B523" s="9" t="s">
        <v>163</v>
      </c>
      <c r="C523" s="13">
        <v>2</v>
      </c>
      <c r="D523" s="14">
        <v>4.5599999999999996</v>
      </c>
      <c r="E523" s="14">
        <v>1</v>
      </c>
      <c r="F523" s="14">
        <v>5.5</v>
      </c>
      <c r="G523" s="13">
        <f>+PRODUCT(C523:F523)</f>
        <v>50.16</v>
      </c>
      <c r="H523" s="69"/>
      <c r="I523" s="83"/>
    </row>
    <row r="524" spans="1:9" x14ac:dyDescent="0.25">
      <c r="A524" s="48"/>
      <c r="B524" s="9" t="s">
        <v>164</v>
      </c>
      <c r="C524" s="13">
        <v>2</v>
      </c>
      <c r="D524" s="14">
        <v>3.58</v>
      </c>
      <c r="E524" s="14">
        <v>1</v>
      </c>
      <c r="F524" s="14">
        <v>5.5</v>
      </c>
      <c r="G524" s="13">
        <f t="shared" ref="G524:G555" si="70">+PRODUCT(C524:F524)</f>
        <v>39.380000000000003</v>
      </c>
      <c r="H524" s="69"/>
      <c r="I524" s="83"/>
    </row>
    <row r="525" spans="1:9" x14ac:dyDescent="0.25">
      <c r="A525" s="48"/>
      <c r="B525" s="9" t="s">
        <v>165</v>
      </c>
      <c r="C525" s="13">
        <v>2</v>
      </c>
      <c r="D525" s="14">
        <v>4.55</v>
      </c>
      <c r="E525" s="14">
        <v>1</v>
      </c>
      <c r="F525" s="14">
        <v>5.5</v>
      </c>
      <c r="G525" s="13">
        <f t="shared" si="70"/>
        <v>50.05</v>
      </c>
      <c r="H525" s="69"/>
      <c r="I525" s="83"/>
    </row>
    <row r="526" spans="1:9" x14ac:dyDescent="0.25">
      <c r="A526" s="48"/>
      <c r="B526" s="9" t="s">
        <v>166</v>
      </c>
      <c r="C526" s="13">
        <v>2</v>
      </c>
      <c r="D526" s="14">
        <v>15.311999999999999</v>
      </c>
      <c r="E526" s="14">
        <v>1</v>
      </c>
      <c r="F526" s="14">
        <v>5.5</v>
      </c>
      <c r="G526" s="13">
        <f t="shared" si="70"/>
        <v>168.43199999999999</v>
      </c>
      <c r="H526" s="69"/>
      <c r="I526" s="83"/>
    </row>
    <row r="527" spans="1:9" x14ac:dyDescent="0.25">
      <c r="A527" s="48"/>
      <c r="B527" s="9" t="s">
        <v>167</v>
      </c>
      <c r="C527" s="13">
        <v>2</v>
      </c>
      <c r="D527" s="14">
        <v>4.25</v>
      </c>
      <c r="E527" s="14">
        <v>1</v>
      </c>
      <c r="F527" s="14">
        <v>5.5</v>
      </c>
      <c r="G527" s="13">
        <f t="shared" si="70"/>
        <v>46.75</v>
      </c>
      <c r="H527" s="69"/>
      <c r="I527" s="83"/>
    </row>
    <row r="528" spans="1:9" x14ac:dyDescent="0.25">
      <c r="A528" s="48"/>
      <c r="B528" s="9" t="s">
        <v>168</v>
      </c>
      <c r="C528" s="13">
        <v>2</v>
      </c>
      <c r="D528" s="14">
        <v>4.55</v>
      </c>
      <c r="E528" s="14">
        <v>1</v>
      </c>
      <c r="F528" s="14">
        <v>5.5</v>
      </c>
      <c r="G528" s="13">
        <f t="shared" si="70"/>
        <v>50.05</v>
      </c>
      <c r="H528" s="69"/>
      <c r="I528" s="83"/>
    </row>
    <row r="529" spans="1:9" x14ac:dyDescent="0.25">
      <c r="A529" s="48"/>
      <c r="B529" s="9" t="s">
        <v>169</v>
      </c>
      <c r="C529" s="13">
        <v>2</v>
      </c>
      <c r="D529" s="14">
        <v>1.77</v>
      </c>
      <c r="E529" s="14">
        <v>1</v>
      </c>
      <c r="F529" s="14">
        <v>5.5</v>
      </c>
      <c r="G529" s="13">
        <f t="shared" si="70"/>
        <v>19.47</v>
      </c>
      <c r="H529" s="69"/>
      <c r="I529" s="83"/>
    </row>
    <row r="530" spans="1:9" x14ac:dyDescent="0.25">
      <c r="A530" s="48"/>
      <c r="B530" s="9" t="s">
        <v>170</v>
      </c>
      <c r="C530" s="13">
        <v>2</v>
      </c>
      <c r="D530" s="14">
        <v>12.13</v>
      </c>
      <c r="E530" s="14">
        <v>1</v>
      </c>
      <c r="F530" s="14">
        <v>5.5</v>
      </c>
      <c r="G530" s="13">
        <f t="shared" si="70"/>
        <v>133.43</v>
      </c>
      <c r="H530" s="69"/>
      <c r="I530" s="83"/>
    </row>
    <row r="531" spans="1:9" x14ac:dyDescent="0.25">
      <c r="A531" s="48"/>
      <c r="B531" s="9" t="s">
        <v>171</v>
      </c>
      <c r="C531" s="13">
        <v>2</v>
      </c>
      <c r="D531" s="14">
        <v>2.73</v>
      </c>
      <c r="E531" s="14">
        <v>1</v>
      </c>
      <c r="F531" s="14">
        <v>5.5</v>
      </c>
      <c r="G531" s="13">
        <f t="shared" si="70"/>
        <v>30.03</v>
      </c>
      <c r="H531" s="69"/>
      <c r="I531" s="83"/>
    </row>
    <row r="532" spans="1:9" x14ac:dyDescent="0.25">
      <c r="A532" s="48"/>
      <c r="B532" s="9" t="s">
        <v>172</v>
      </c>
      <c r="C532" s="13">
        <v>2</v>
      </c>
      <c r="D532" s="14">
        <v>6.32</v>
      </c>
      <c r="E532" s="14">
        <v>1</v>
      </c>
      <c r="F532" s="14">
        <v>5.5</v>
      </c>
      <c r="G532" s="13">
        <f t="shared" si="70"/>
        <v>69.52000000000001</v>
      </c>
      <c r="H532" s="69"/>
      <c r="I532" s="83"/>
    </row>
    <row r="533" spans="1:9" x14ac:dyDescent="0.25">
      <c r="A533" s="48"/>
      <c r="B533" s="9" t="s">
        <v>173</v>
      </c>
      <c r="C533" s="13">
        <v>2</v>
      </c>
      <c r="D533" s="14">
        <v>2.96</v>
      </c>
      <c r="E533" s="14">
        <v>1</v>
      </c>
      <c r="F533" s="14">
        <v>4.1500000000000004</v>
      </c>
      <c r="G533" s="13">
        <f t="shared" si="70"/>
        <v>24.568000000000001</v>
      </c>
      <c r="H533" s="69"/>
      <c r="I533" s="83"/>
    </row>
    <row r="534" spans="1:9" x14ac:dyDescent="0.25">
      <c r="A534" s="48"/>
      <c r="B534" s="9" t="s">
        <v>174</v>
      </c>
      <c r="C534" s="13">
        <v>2</v>
      </c>
      <c r="D534" s="14">
        <v>6.25</v>
      </c>
      <c r="E534" s="14">
        <v>1</v>
      </c>
      <c r="F534" s="14">
        <v>4.1500000000000004</v>
      </c>
      <c r="G534" s="13">
        <f t="shared" si="70"/>
        <v>51.875000000000007</v>
      </c>
      <c r="H534" s="69"/>
      <c r="I534" s="83"/>
    </row>
    <row r="535" spans="1:9" x14ac:dyDescent="0.25">
      <c r="A535" s="48"/>
      <c r="B535" s="9" t="s">
        <v>175</v>
      </c>
      <c r="C535" s="13">
        <v>2</v>
      </c>
      <c r="D535" s="14">
        <v>6.32</v>
      </c>
      <c r="E535" s="14">
        <v>1</v>
      </c>
      <c r="F535" s="14">
        <v>4.1500000000000004</v>
      </c>
      <c r="G535" s="13">
        <f t="shared" si="70"/>
        <v>52.45600000000001</v>
      </c>
      <c r="H535" s="69"/>
      <c r="I535" s="83"/>
    </row>
    <row r="536" spans="1:9" x14ac:dyDescent="0.25">
      <c r="A536" s="48"/>
      <c r="B536" s="9" t="s">
        <v>176</v>
      </c>
      <c r="C536" s="13">
        <v>2</v>
      </c>
      <c r="D536" s="14">
        <v>6.02</v>
      </c>
      <c r="E536" s="14">
        <v>1</v>
      </c>
      <c r="F536" s="14">
        <v>4.1500000000000004</v>
      </c>
      <c r="G536" s="13">
        <f t="shared" si="70"/>
        <v>49.966000000000001</v>
      </c>
      <c r="H536" s="69"/>
      <c r="I536" s="83"/>
    </row>
    <row r="537" spans="1:9" x14ac:dyDescent="0.25">
      <c r="A537" s="48"/>
      <c r="B537" s="9" t="s">
        <v>177</v>
      </c>
      <c r="C537" s="13">
        <v>2</v>
      </c>
      <c r="D537" s="14">
        <v>10.75</v>
      </c>
      <c r="E537" s="14">
        <v>1</v>
      </c>
      <c r="F537" s="14">
        <v>4.1500000000000004</v>
      </c>
      <c r="G537" s="13">
        <f t="shared" si="70"/>
        <v>89.225000000000009</v>
      </c>
      <c r="H537" s="69"/>
      <c r="I537" s="83"/>
    </row>
    <row r="538" spans="1:9" x14ac:dyDescent="0.25">
      <c r="A538" s="48"/>
      <c r="B538" s="9" t="s">
        <v>178</v>
      </c>
      <c r="C538" s="13">
        <v>2</v>
      </c>
      <c r="D538" s="14">
        <v>6.32</v>
      </c>
      <c r="E538" s="14">
        <v>1</v>
      </c>
      <c r="F538" s="14">
        <v>4.1500000000000004</v>
      </c>
      <c r="G538" s="13">
        <f t="shared" si="70"/>
        <v>52.45600000000001</v>
      </c>
      <c r="H538" s="69"/>
      <c r="I538" s="83"/>
    </row>
    <row r="539" spans="1:9" x14ac:dyDescent="0.25">
      <c r="A539" s="48"/>
      <c r="B539" s="9" t="s">
        <v>179</v>
      </c>
      <c r="C539" s="13">
        <v>2</v>
      </c>
      <c r="D539" s="14">
        <v>6.98</v>
      </c>
      <c r="E539" s="14">
        <v>1</v>
      </c>
      <c r="F539" s="14">
        <v>5.5</v>
      </c>
      <c r="G539" s="13">
        <f t="shared" si="70"/>
        <v>76.78</v>
      </c>
      <c r="H539" s="2"/>
      <c r="I539" s="83"/>
    </row>
    <row r="540" spans="1:9" x14ac:dyDescent="0.25">
      <c r="A540" s="48"/>
      <c r="B540" s="9" t="s">
        <v>180</v>
      </c>
      <c r="C540" s="13">
        <v>2</v>
      </c>
      <c r="D540" s="14">
        <v>12.35</v>
      </c>
      <c r="E540" s="14">
        <v>1</v>
      </c>
      <c r="F540" s="14">
        <v>5.5</v>
      </c>
      <c r="G540" s="13">
        <f t="shared" si="70"/>
        <v>135.85</v>
      </c>
      <c r="H540" s="2"/>
      <c r="I540" s="83"/>
    </row>
    <row r="541" spans="1:9" x14ac:dyDescent="0.25">
      <c r="A541" s="48"/>
      <c r="B541" s="9" t="s">
        <v>181</v>
      </c>
      <c r="C541" s="13">
        <v>2</v>
      </c>
      <c r="D541" s="14">
        <v>9.16</v>
      </c>
      <c r="E541" s="14">
        <v>1</v>
      </c>
      <c r="F541" s="14">
        <v>5.5</v>
      </c>
      <c r="G541" s="13">
        <f t="shared" si="70"/>
        <v>100.76</v>
      </c>
      <c r="H541" s="2"/>
      <c r="I541" s="83"/>
    </row>
    <row r="542" spans="1:9" x14ac:dyDescent="0.25">
      <c r="A542" s="48"/>
      <c r="B542" s="9" t="s">
        <v>182</v>
      </c>
      <c r="C542" s="13">
        <v>2</v>
      </c>
      <c r="D542" s="14">
        <v>8.07</v>
      </c>
      <c r="E542" s="14">
        <v>1</v>
      </c>
      <c r="F542" s="14">
        <v>4.1500000000000004</v>
      </c>
      <c r="G542" s="13">
        <f t="shared" si="70"/>
        <v>66.981000000000009</v>
      </c>
      <c r="H542" s="2"/>
      <c r="I542" s="83"/>
    </row>
    <row r="543" spans="1:9" x14ac:dyDescent="0.25">
      <c r="A543" s="48"/>
      <c r="B543" s="9" t="s">
        <v>183</v>
      </c>
      <c r="C543" s="13">
        <v>2</v>
      </c>
      <c r="D543" s="14">
        <v>11.85</v>
      </c>
      <c r="E543" s="14">
        <v>1</v>
      </c>
      <c r="F543" s="14">
        <v>5.5</v>
      </c>
      <c r="G543" s="13">
        <f t="shared" si="70"/>
        <v>130.35</v>
      </c>
      <c r="H543" s="2"/>
      <c r="I543" s="83"/>
    </row>
    <row r="544" spans="1:9" x14ac:dyDescent="0.25">
      <c r="A544" s="48"/>
      <c r="B544" s="9" t="s">
        <v>184</v>
      </c>
      <c r="C544" s="13">
        <v>2</v>
      </c>
      <c r="D544" s="14">
        <v>2.73</v>
      </c>
      <c r="E544" s="14">
        <v>1</v>
      </c>
      <c r="F544" s="14">
        <v>5.5</v>
      </c>
      <c r="G544" s="13">
        <f t="shared" si="70"/>
        <v>30.03</v>
      </c>
      <c r="H544" s="2"/>
      <c r="I544" s="83"/>
    </row>
    <row r="545" spans="1:9" x14ac:dyDescent="0.25">
      <c r="A545" s="48"/>
      <c r="B545" s="9" t="s">
        <v>185</v>
      </c>
      <c r="C545" s="13">
        <v>2</v>
      </c>
      <c r="D545" s="14">
        <v>4.1100000000000003</v>
      </c>
      <c r="E545" s="14">
        <v>1</v>
      </c>
      <c r="F545" s="14">
        <v>5.5</v>
      </c>
      <c r="G545" s="13">
        <f t="shared" si="70"/>
        <v>45.21</v>
      </c>
      <c r="H545" s="2"/>
      <c r="I545" s="83"/>
    </row>
    <row r="546" spans="1:9" x14ac:dyDescent="0.25">
      <c r="A546" s="48"/>
      <c r="B546" s="9" t="s">
        <v>186</v>
      </c>
      <c r="C546" s="13">
        <v>2</v>
      </c>
      <c r="D546" s="14">
        <v>11.19</v>
      </c>
      <c r="E546" s="14">
        <v>1</v>
      </c>
      <c r="F546" s="14">
        <v>5.5</v>
      </c>
      <c r="G546" s="13">
        <f t="shared" si="70"/>
        <v>123.08999999999999</v>
      </c>
      <c r="H546" s="2"/>
      <c r="I546" s="83"/>
    </row>
    <row r="547" spans="1:9" x14ac:dyDescent="0.25">
      <c r="A547" s="48"/>
      <c r="B547" s="9" t="s">
        <v>187</v>
      </c>
      <c r="C547" s="13">
        <v>2</v>
      </c>
      <c r="D547" s="14">
        <v>4.76</v>
      </c>
      <c r="E547" s="14">
        <v>1</v>
      </c>
      <c r="F547" s="14">
        <v>5.5</v>
      </c>
      <c r="G547" s="13">
        <f t="shared" si="70"/>
        <v>52.36</v>
      </c>
      <c r="H547" s="2"/>
      <c r="I547" s="83"/>
    </row>
    <row r="548" spans="1:9" x14ac:dyDescent="0.25">
      <c r="A548" s="48"/>
      <c r="B548" s="9" t="s">
        <v>188</v>
      </c>
      <c r="C548" s="13">
        <v>2</v>
      </c>
      <c r="D548" s="14">
        <v>18.07</v>
      </c>
      <c r="E548" s="14">
        <v>1</v>
      </c>
      <c r="F548" s="14">
        <v>5.5</v>
      </c>
      <c r="G548" s="13">
        <f t="shared" si="70"/>
        <v>198.77</v>
      </c>
      <c r="H548" s="2"/>
      <c r="I548" s="83"/>
    </row>
    <row r="549" spans="1:9" x14ac:dyDescent="0.25">
      <c r="A549" s="48"/>
      <c r="B549" s="9" t="s">
        <v>189</v>
      </c>
      <c r="C549" s="13">
        <v>2</v>
      </c>
      <c r="D549" s="14">
        <v>7.81</v>
      </c>
      <c r="E549" s="14">
        <v>1</v>
      </c>
      <c r="F549" s="14">
        <v>5.5</v>
      </c>
      <c r="G549" s="13">
        <f t="shared" si="70"/>
        <v>85.91</v>
      </c>
      <c r="H549" s="2"/>
      <c r="I549" s="83"/>
    </row>
    <row r="550" spans="1:9" x14ac:dyDescent="0.25">
      <c r="A550" s="48"/>
      <c r="B550" s="9" t="s">
        <v>190</v>
      </c>
      <c r="C550" s="13">
        <v>2</v>
      </c>
      <c r="D550" s="14">
        <v>6.65</v>
      </c>
      <c r="E550" s="14">
        <v>1</v>
      </c>
      <c r="F550" s="14">
        <v>5.5</v>
      </c>
      <c r="G550" s="13">
        <f t="shared" si="70"/>
        <v>73.150000000000006</v>
      </c>
      <c r="H550" s="2"/>
      <c r="I550" s="83"/>
    </row>
    <row r="551" spans="1:9" x14ac:dyDescent="0.25">
      <c r="A551" s="48"/>
      <c r="B551" s="9" t="s">
        <v>191</v>
      </c>
      <c r="C551" s="13">
        <v>2</v>
      </c>
      <c r="D551" s="14">
        <v>12.44</v>
      </c>
      <c r="E551" s="14">
        <v>1</v>
      </c>
      <c r="F551" s="14">
        <v>5.5</v>
      </c>
      <c r="G551" s="13">
        <f t="shared" si="70"/>
        <v>136.84</v>
      </c>
      <c r="H551" s="2"/>
      <c r="I551" s="83"/>
    </row>
    <row r="552" spans="1:9" x14ac:dyDescent="0.25">
      <c r="A552" s="48"/>
      <c r="B552" s="9" t="s">
        <v>192</v>
      </c>
      <c r="C552" s="13">
        <v>2</v>
      </c>
      <c r="D552" s="14">
        <v>8.0500000000000007</v>
      </c>
      <c r="E552" s="14">
        <v>1</v>
      </c>
      <c r="F552" s="14">
        <v>5.5</v>
      </c>
      <c r="G552" s="13">
        <f t="shared" si="70"/>
        <v>88.550000000000011</v>
      </c>
      <c r="H552" s="2"/>
      <c r="I552" s="83"/>
    </row>
    <row r="553" spans="1:9" x14ac:dyDescent="0.25">
      <c r="A553" s="48"/>
      <c r="B553" s="9" t="s">
        <v>193</v>
      </c>
      <c r="C553" s="13">
        <v>2</v>
      </c>
      <c r="D553" s="14">
        <v>4.05</v>
      </c>
      <c r="E553" s="14">
        <v>1</v>
      </c>
      <c r="F553" s="14">
        <v>5.5</v>
      </c>
      <c r="G553" s="13">
        <f t="shared" si="70"/>
        <v>44.55</v>
      </c>
      <c r="H553" s="2"/>
      <c r="I553" s="83"/>
    </row>
    <row r="554" spans="1:9" x14ac:dyDescent="0.25">
      <c r="A554" s="48"/>
      <c r="B554" s="9" t="s">
        <v>194</v>
      </c>
      <c r="C554" s="13">
        <v>2</v>
      </c>
      <c r="D554" s="14">
        <v>2.99</v>
      </c>
      <c r="E554" s="14">
        <v>1</v>
      </c>
      <c r="F554" s="14">
        <v>5.5</v>
      </c>
      <c r="G554" s="13">
        <f t="shared" si="70"/>
        <v>32.89</v>
      </c>
      <c r="H554" s="2"/>
      <c r="I554" s="83"/>
    </row>
    <row r="555" spans="1:9" x14ac:dyDescent="0.25">
      <c r="A555" s="48"/>
      <c r="B555" s="9" t="s">
        <v>195</v>
      </c>
      <c r="C555" s="13">
        <v>2</v>
      </c>
      <c r="D555" s="14">
        <v>28.74</v>
      </c>
      <c r="E555" s="14">
        <v>1</v>
      </c>
      <c r="F555" s="14">
        <v>5.5</v>
      </c>
      <c r="G555" s="13">
        <f t="shared" si="70"/>
        <v>316.14</v>
      </c>
      <c r="H555" s="2"/>
      <c r="I555" s="83"/>
    </row>
    <row r="556" spans="1:9" x14ac:dyDescent="0.25">
      <c r="A556" s="48"/>
      <c r="B556" s="9"/>
      <c r="C556" s="13"/>
      <c r="D556" s="14"/>
      <c r="E556" s="14"/>
      <c r="F556" s="14"/>
      <c r="G556" s="98">
        <f>SUM(G522:G555)</f>
        <v>2931.5189999999998</v>
      </c>
      <c r="H556" s="2"/>
      <c r="I556" s="83"/>
    </row>
    <row r="557" spans="1:9" x14ac:dyDescent="0.25">
      <c r="A557" s="48"/>
      <c r="B557" s="29"/>
      <c r="C557" s="14"/>
      <c r="D557" s="14"/>
      <c r="E557" s="14"/>
      <c r="F557" s="14"/>
      <c r="G557" s="64"/>
      <c r="H557" s="2"/>
      <c r="I557" s="83"/>
    </row>
    <row r="558" spans="1:9" x14ac:dyDescent="0.25">
      <c r="A558" s="48"/>
      <c r="B558" s="29" t="s">
        <v>196</v>
      </c>
      <c r="C558" s="14"/>
      <c r="D558" s="14"/>
      <c r="E558" s="14"/>
      <c r="F558" s="14"/>
      <c r="G558" s="64"/>
      <c r="H558" s="2"/>
      <c r="I558" s="83"/>
    </row>
    <row r="559" spans="1:9" x14ac:dyDescent="0.25">
      <c r="A559" s="48"/>
      <c r="B559" s="29"/>
      <c r="C559" s="14"/>
      <c r="D559" s="14"/>
      <c r="E559" s="14"/>
      <c r="F559" s="14"/>
      <c r="G559" s="64"/>
      <c r="H559" s="2"/>
      <c r="I559" s="83"/>
    </row>
    <row r="560" spans="1:9" x14ac:dyDescent="0.25">
      <c r="A560" s="48"/>
      <c r="B560" s="9" t="s">
        <v>162</v>
      </c>
      <c r="C560" s="13">
        <v>2</v>
      </c>
      <c r="D560" s="14">
        <v>1.2</v>
      </c>
      <c r="E560" s="14">
        <v>1</v>
      </c>
      <c r="F560" s="14">
        <v>1.65</v>
      </c>
      <c r="G560" s="13">
        <f>+PRODUCT(C560:F560)</f>
        <v>3.9599999999999995</v>
      </c>
      <c r="H560" s="2"/>
      <c r="I560" s="83"/>
    </row>
    <row r="561" spans="1:9" x14ac:dyDescent="0.25">
      <c r="A561" s="48"/>
      <c r="B561" s="9" t="s">
        <v>163</v>
      </c>
      <c r="C561" s="13">
        <v>6</v>
      </c>
      <c r="D561" s="14">
        <v>0.75</v>
      </c>
      <c r="E561" s="14">
        <v>1</v>
      </c>
      <c r="F561" s="14">
        <v>0.75</v>
      </c>
      <c r="G561" s="13">
        <f t="shared" ref="G561:G571" si="71">+PRODUCT(C561:F561)</f>
        <v>3.375</v>
      </c>
      <c r="H561" s="2"/>
      <c r="I561" s="83"/>
    </row>
    <row r="562" spans="1:9" x14ac:dyDescent="0.25">
      <c r="A562" s="48"/>
      <c r="B562" s="9" t="s">
        <v>165</v>
      </c>
      <c r="C562" s="13">
        <v>2</v>
      </c>
      <c r="D562" s="14">
        <v>4.8</v>
      </c>
      <c r="E562" s="14">
        <v>1</v>
      </c>
      <c r="F562" s="14">
        <v>0.9</v>
      </c>
      <c r="G562" s="13">
        <f t="shared" si="71"/>
        <v>8.64</v>
      </c>
      <c r="H562" s="2"/>
      <c r="I562" s="83"/>
    </row>
    <row r="563" spans="1:9" x14ac:dyDescent="0.25">
      <c r="A563" s="48"/>
      <c r="B563" s="9" t="s">
        <v>166</v>
      </c>
      <c r="C563" s="13">
        <v>5</v>
      </c>
      <c r="D563" s="14">
        <v>3</v>
      </c>
      <c r="E563" s="14">
        <v>1</v>
      </c>
      <c r="F563" s="14">
        <v>2.7</v>
      </c>
      <c r="G563" s="13">
        <f t="shared" si="71"/>
        <v>40.5</v>
      </c>
      <c r="H563" s="2"/>
      <c r="I563" s="83"/>
    </row>
    <row r="564" spans="1:9" x14ac:dyDescent="0.25">
      <c r="A564" s="48"/>
      <c r="B564" s="9" t="s">
        <v>243</v>
      </c>
      <c r="C564" s="13">
        <v>4</v>
      </c>
      <c r="D564" s="14">
        <v>1.2</v>
      </c>
      <c r="E564" s="14">
        <v>1</v>
      </c>
      <c r="F564" s="14">
        <v>2.4500000000000002</v>
      </c>
      <c r="G564" s="13">
        <f t="shared" si="71"/>
        <v>11.76</v>
      </c>
      <c r="H564" s="2"/>
      <c r="I564" s="83"/>
    </row>
    <row r="565" spans="1:9" x14ac:dyDescent="0.25">
      <c r="A565" s="48"/>
      <c r="B565" s="9" t="s">
        <v>244</v>
      </c>
      <c r="C565" s="13">
        <v>6</v>
      </c>
      <c r="D565" s="14">
        <v>2</v>
      </c>
      <c r="E565" s="14">
        <v>1</v>
      </c>
      <c r="F565" s="14">
        <v>2.4500000000000002</v>
      </c>
      <c r="G565" s="13">
        <f t="shared" si="71"/>
        <v>29.400000000000002</v>
      </c>
      <c r="H565" s="2"/>
      <c r="I565" s="83"/>
    </row>
    <row r="566" spans="1:9" x14ac:dyDescent="0.25">
      <c r="A566" s="48"/>
      <c r="B566" s="9" t="s">
        <v>245</v>
      </c>
      <c r="C566" s="13">
        <v>6</v>
      </c>
      <c r="D566" s="14">
        <v>1</v>
      </c>
      <c r="E566" s="14">
        <v>1</v>
      </c>
      <c r="F566" s="14">
        <v>2.4500000000000002</v>
      </c>
      <c r="G566" s="13">
        <f t="shared" si="71"/>
        <v>14.700000000000001</v>
      </c>
      <c r="H566" s="2"/>
      <c r="I566" s="83"/>
    </row>
    <row r="567" spans="1:9" x14ac:dyDescent="0.25">
      <c r="A567" s="48"/>
      <c r="B567" s="9" t="s">
        <v>246</v>
      </c>
      <c r="C567" s="13">
        <v>2</v>
      </c>
      <c r="D567" s="14">
        <v>0.85</v>
      </c>
      <c r="E567" s="14">
        <v>1</v>
      </c>
      <c r="F567" s="14">
        <v>2.4500000000000002</v>
      </c>
      <c r="G567" s="13">
        <f t="shared" si="71"/>
        <v>4.165</v>
      </c>
      <c r="H567" s="2"/>
      <c r="I567" s="83"/>
    </row>
    <row r="568" spans="1:9" x14ac:dyDescent="0.25">
      <c r="A568" s="48"/>
      <c r="B568" s="9" t="s">
        <v>247</v>
      </c>
      <c r="C568" s="13">
        <v>1</v>
      </c>
      <c r="D568" s="14">
        <v>2</v>
      </c>
      <c r="E568" s="14">
        <v>1</v>
      </c>
      <c r="F568" s="14">
        <v>2.4500000000000002</v>
      </c>
      <c r="G568" s="13">
        <f t="shared" si="71"/>
        <v>4.9000000000000004</v>
      </c>
      <c r="H568" s="2"/>
      <c r="I568" s="83"/>
    </row>
    <row r="569" spans="1:9" x14ac:dyDescent="0.25">
      <c r="A569" s="48"/>
      <c r="B569" s="9" t="s">
        <v>248</v>
      </c>
      <c r="C569" s="13">
        <v>1</v>
      </c>
      <c r="D569" s="14">
        <v>2.4</v>
      </c>
      <c r="E569" s="14">
        <v>1</v>
      </c>
      <c r="F569" s="14">
        <v>2.4500000000000002</v>
      </c>
      <c r="G569" s="13">
        <f t="shared" si="71"/>
        <v>5.88</v>
      </c>
      <c r="H569" s="2"/>
      <c r="I569" s="83"/>
    </row>
    <row r="570" spans="1:9" x14ac:dyDescent="0.25">
      <c r="A570" s="48"/>
      <c r="B570" s="9" t="s">
        <v>249</v>
      </c>
      <c r="C570" s="13">
        <v>1</v>
      </c>
      <c r="D570" s="14">
        <v>0.6</v>
      </c>
      <c r="E570" s="14">
        <v>1</v>
      </c>
      <c r="F570" s="14">
        <v>1.5</v>
      </c>
      <c r="G570" s="13">
        <f t="shared" si="71"/>
        <v>0.89999999999999991</v>
      </c>
      <c r="H570" s="2"/>
      <c r="I570" s="83"/>
    </row>
    <row r="571" spans="1:9" x14ac:dyDescent="0.25">
      <c r="A571" s="48"/>
      <c r="B571" s="9" t="s">
        <v>250</v>
      </c>
      <c r="C571" s="13">
        <v>1</v>
      </c>
      <c r="D571" s="14">
        <v>2.4</v>
      </c>
      <c r="E571" s="14">
        <v>1</v>
      </c>
      <c r="F571" s="14">
        <v>2.4500000000000002</v>
      </c>
      <c r="G571" s="13">
        <f t="shared" si="71"/>
        <v>5.88</v>
      </c>
      <c r="H571" s="2"/>
      <c r="I571" s="83"/>
    </row>
    <row r="572" spans="1:9" x14ac:dyDescent="0.25">
      <c r="A572" s="48"/>
      <c r="B572" s="29"/>
      <c r="C572" s="14"/>
      <c r="D572" s="14"/>
      <c r="E572" s="14"/>
      <c r="F572" s="14"/>
      <c r="G572" s="98">
        <f>SUM(G560:G571)</f>
        <v>134.06</v>
      </c>
      <c r="H572" s="2"/>
      <c r="I572" s="83"/>
    </row>
    <row r="573" spans="1:9" x14ac:dyDescent="0.25">
      <c r="A573" s="48"/>
      <c r="B573" s="29"/>
      <c r="C573" s="14"/>
      <c r="D573" s="14"/>
      <c r="E573" s="14"/>
      <c r="F573" s="14"/>
      <c r="G573" s="64"/>
      <c r="H573" s="2"/>
      <c r="I573" s="83"/>
    </row>
    <row r="574" spans="1:9" x14ac:dyDescent="0.25">
      <c r="A574" s="48"/>
      <c r="B574" s="29"/>
      <c r="C574" s="14"/>
      <c r="D574" s="14"/>
      <c r="E574" s="14"/>
      <c r="F574" s="13" t="s">
        <v>20</v>
      </c>
      <c r="G574" s="13">
        <f>+G556-G572</f>
        <v>2797.4589999999998</v>
      </c>
      <c r="H574" s="9" t="s">
        <v>204</v>
      </c>
      <c r="I574" s="83"/>
    </row>
    <row r="575" spans="1:9" x14ac:dyDescent="0.25">
      <c r="A575" s="48"/>
      <c r="B575" s="29"/>
      <c r="C575" s="14"/>
      <c r="D575" s="14"/>
      <c r="E575" s="14"/>
      <c r="F575" s="98" t="s">
        <v>22</v>
      </c>
      <c r="G575" s="98">
        <f>ROUNDUP(G574,0)</f>
        <v>2798</v>
      </c>
      <c r="H575" s="33" t="s">
        <v>204</v>
      </c>
      <c r="I575" s="83"/>
    </row>
    <row r="576" spans="1:9" x14ac:dyDescent="0.25">
      <c r="A576" s="48"/>
      <c r="B576" s="29"/>
      <c r="C576" s="14"/>
      <c r="D576" s="14"/>
      <c r="E576" s="14"/>
      <c r="F576" s="14"/>
      <c r="G576" s="64"/>
      <c r="H576" s="2"/>
      <c r="I576" s="83"/>
    </row>
    <row r="577" spans="1:9" x14ac:dyDescent="0.25">
      <c r="A577" s="48"/>
      <c r="B577" s="29"/>
      <c r="C577" s="14"/>
      <c r="D577" s="14"/>
      <c r="E577" s="14"/>
      <c r="F577" s="14"/>
      <c r="G577" s="64"/>
      <c r="H577" s="2"/>
      <c r="I577" s="83"/>
    </row>
    <row r="578" spans="1:9" x14ac:dyDescent="0.25">
      <c r="A578" s="48"/>
      <c r="B578" s="29" t="s">
        <v>9</v>
      </c>
      <c r="C578" s="14"/>
      <c r="D578" s="14"/>
      <c r="E578" s="14"/>
      <c r="F578" s="14"/>
      <c r="G578" s="64"/>
      <c r="H578" s="2"/>
      <c r="I578" s="83"/>
    </row>
    <row r="579" spans="1:9" x14ac:dyDescent="0.25">
      <c r="A579" s="48"/>
      <c r="B579" s="9" t="s">
        <v>197</v>
      </c>
      <c r="C579" s="13"/>
      <c r="D579" s="14" t="s">
        <v>198</v>
      </c>
      <c r="E579" s="14" t="s">
        <v>199</v>
      </c>
      <c r="F579" s="14" t="s">
        <v>200</v>
      </c>
      <c r="G579" s="14" t="s">
        <v>201</v>
      </c>
      <c r="H579" s="2"/>
      <c r="I579" s="83"/>
    </row>
    <row r="580" spans="1:9" x14ac:dyDescent="0.25">
      <c r="A580" s="48"/>
      <c r="B580" s="9" t="s">
        <v>162</v>
      </c>
      <c r="C580" s="13">
        <v>2</v>
      </c>
      <c r="D580" s="14">
        <v>6.25</v>
      </c>
      <c r="E580" s="14">
        <v>1</v>
      </c>
      <c r="F580" s="14">
        <v>2.9</v>
      </c>
      <c r="G580" s="13">
        <f>PRODUCT(C580:F580)</f>
        <v>36.25</v>
      </c>
      <c r="H580" s="2"/>
      <c r="I580" s="83"/>
    </row>
    <row r="581" spans="1:9" x14ac:dyDescent="0.25">
      <c r="A581" s="48"/>
      <c r="B581" s="9" t="s">
        <v>163</v>
      </c>
      <c r="C581" s="13">
        <v>2</v>
      </c>
      <c r="D581" s="14">
        <v>6.32</v>
      </c>
      <c r="E581" s="14">
        <v>1</v>
      </c>
      <c r="F581" s="14">
        <v>2.9</v>
      </c>
      <c r="G581" s="13">
        <f t="shared" ref="G581:G613" si="72">PRODUCT(C581:F581)</f>
        <v>36.655999999999999</v>
      </c>
      <c r="H581" s="2"/>
      <c r="I581" s="83"/>
    </row>
    <row r="582" spans="1:9" x14ac:dyDescent="0.25">
      <c r="A582" s="48"/>
      <c r="B582" s="9" t="s">
        <v>164</v>
      </c>
      <c r="C582" s="13">
        <v>2</v>
      </c>
      <c r="D582" s="14">
        <v>9.69</v>
      </c>
      <c r="E582" s="14">
        <v>1</v>
      </c>
      <c r="F582" s="14">
        <v>2.9</v>
      </c>
      <c r="G582" s="13">
        <f t="shared" si="72"/>
        <v>56.201999999999998</v>
      </c>
      <c r="H582" s="2"/>
      <c r="I582" s="83"/>
    </row>
    <row r="583" spans="1:9" x14ac:dyDescent="0.25">
      <c r="A583" s="48"/>
      <c r="B583" s="9" t="s">
        <v>165</v>
      </c>
      <c r="C583" s="13">
        <v>2</v>
      </c>
      <c r="D583" s="14">
        <v>6.31</v>
      </c>
      <c r="E583" s="14">
        <v>1</v>
      </c>
      <c r="F583" s="14">
        <v>2.9</v>
      </c>
      <c r="G583" s="13">
        <f t="shared" si="72"/>
        <v>36.597999999999999</v>
      </c>
      <c r="H583" s="2"/>
      <c r="I583" s="83"/>
    </row>
    <row r="584" spans="1:9" x14ac:dyDescent="0.25">
      <c r="A584" s="48"/>
      <c r="B584" s="9" t="s">
        <v>166</v>
      </c>
      <c r="C584" s="13">
        <v>2</v>
      </c>
      <c r="D584" s="14">
        <v>4.71</v>
      </c>
      <c r="E584" s="14">
        <v>1</v>
      </c>
      <c r="F584" s="14">
        <v>2.9</v>
      </c>
      <c r="G584" s="13">
        <f t="shared" si="72"/>
        <v>27.317999999999998</v>
      </c>
      <c r="H584" s="2"/>
      <c r="I584" s="83"/>
    </row>
    <row r="585" spans="1:9" x14ac:dyDescent="0.25">
      <c r="A585" s="48"/>
      <c r="B585" s="9" t="s">
        <v>167</v>
      </c>
      <c r="C585" s="13">
        <v>2</v>
      </c>
      <c r="D585" s="14">
        <v>2.92</v>
      </c>
      <c r="E585" s="14">
        <v>1</v>
      </c>
      <c r="F585" s="14">
        <v>2.9</v>
      </c>
      <c r="G585" s="13">
        <f t="shared" si="72"/>
        <v>16.936</v>
      </c>
      <c r="H585" s="2"/>
      <c r="I585" s="83"/>
    </row>
    <row r="586" spans="1:9" x14ac:dyDescent="0.25">
      <c r="A586" s="48"/>
      <c r="B586" s="9" t="s">
        <v>168</v>
      </c>
      <c r="C586" s="13">
        <v>2</v>
      </c>
      <c r="D586" s="14">
        <v>6.32</v>
      </c>
      <c r="E586" s="14">
        <v>1</v>
      </c>
      <c r="F586" s="14">
        <v>2.9</v>
      </c>
      <c r="G586" s="13">
        <f t="shared" si="72"/>
        <v>36.655999999999999</v>
      </c>
      <c r="H586" s="2"/>
      <c r="I586" s="83"/>
    </row>
    <row r="587" spans="1:9" x14ac:dyDescent="0.25">
      <c r="A587" s="48"/>
      <c r="B587" s="9" t="s">
        <v>169</v>
      </c>
      <c r="C587" s="13">
        <v>2</v>
      </c>
      <c r="D587" s="14">
        <v>6.66</v>
      </c>
      <c r="E587" s="14">
        <v>1</v>
      </c>
      <c r="F587" s="14">
        <v>2.9</v>
      </c>
      <c r="G587" s="13">
        <f t="shared" si="72"/>
        <v>38.628</v>
      </c>
      <c r="H587" s="2"/>
      <c r="I587" s="83"/>
    </row>
    <row r="588" spans="1:9" x14ac:dyDescent="0.25">
      <c r="A588" s="48"/>
      <c r="B588" s="9" t="s">
        <v>170</v>
      </c>
      <c r="C588" s="13">
        <v>2</v>
      </c>
      <c r="D588" s="14">
        <v>13.9</v>
      </c>
      <c r="E588" s="14">
        <v>1</v>
      </c>
      <c r="F588" s="14">
        <v>2.9</v>
      </c>
      <c r="G588" s="13">
        <f t="shared" si="72"/>
        <v>80.62</v>
      </c>
      <c r="H588" s="2"/>
      <c r="I588" s="83"/>
    </row>
    <row r="589" spans="1:9" x14ac:dyDescent="0.25">
      <c r="A589" s="48"/>
      <c r="B589" s="9" t="s">
        <v>171</v>
      </c>
      <c r="C589" s="13">
        <v>2</v>
      </c>
      <c r="D589" s="14">
        <v>2.25</v>
      </c>
      <c r="E589" s="14">
        <v>1</v>
      </c>
      <c r="F589" s="14">
        <v>2.9</v>
      </c>
      <c r="G589" s="13">
        <f t="shared" si="72"/>
        <v>13.049999999999999</v>
      </c>
      <c r="H589" s="2"/>
      <c r="I589" s="83"/>
    </row>
    <row r="590" spans="1:9" x14ac:dyDescent="0.25">
      <c r="A590" s="48"/>
      <c r="B590" s="9" t="s">
        <v>172</v>
      </c>
      <c r="C590" s="13">
        <v>2</v>
      </c>
      <c r="D590" s="14">
        <v>6.55</v>
      </c>
      <c r="E590" s="14">
        <v>1</v>
      </c>
      <c r="F590" s="14">
        <v>2.9</v>
      </c>
      <c r="G590" s="13">
        <f t="shared" si="72"/>
        <v>37.989999999999995</v>
      </c>
      <c r="H590" s="2"/>
      <c r="I590" s="83"/>
    </row>
    <row r="591" spans="1:9" x14ac:dyDescent="0.25">
      <c r="A591" s="48"/>
      <c r="B591" s="9" t="s">
        <v>202</v>
      </c>
      <c r="C591" s="13">
        <v>2</v>
      </c>
      <c r="D591" s="14">
        <v>13.67</v>
      </c>
      <c r="E591" s="14">
        <v>1</v>
      </c>
      <c r="F591" s="14">
        <v>2.9</v>
      </c>
      <c r="G591" s="13">
        <f t="shared" si="72"/>
        <v>79.286000000000001</v>
      </c>
      <c r="H591" s="2"/>
      <c r="I591" s="83"/>
    </row>
    <row r="592" spans="1:9" x14ac:dyDescent="0.25">
      <c r="A592" s="48"/>
      <c r="B592" s="9" t="s">
        <v>174</v>
      </c>
      <c r="C592" s="13">
        <v>2</v>
      </c>
      <c r="D592" s="14">
        <v>23</v>
      </c>
      <c r="E592" s="14">
        <v>1</v>
      </c>
      <c r="F592" s="14">
        <v>2.9</v>
      </c>
      <c r="G592" s="13">
        <f t="shared" si="72"/>
        <v>133.4</v>
      </c>
      <c r="H592" s="2"/>
      <c r="I592" s="83"/>
    </row>
    <row r="593" spans="1:9" x14ac:dyDescent="0.25">
      <c r="A593" s="48"/>
      <c r="B593" s="9" t="s">
        <v>175</v>
      </c>
      <c r="C593" s="13">
        <v>2</v>
      </c>
      <c r="D593" s="14">
        <v>23</v>
      </c>
      <c r="E593" s="14">
        <v>1</v>
      </c>
      <c r="F593" s="14">
        <v>2.9</v>
      </c>
      <c r="G593" s="13">
        <f t="shared" si="72"/>
        <v>133.4</v>
      </c>
      <c r="H593" s="2"/>
      <c r="I593" s="83"/>
    </row>
    <row r="594" spans="1:9" x14ac:dyDescent="0.25">
      <c r="A594" s="48"/>
      <c r="B594" s="9" t="s">
        <v>176</v>
      </c>
      <c r="C594" s="13">
        <v>2</v>
      </c>
      <c r="D594" s="14">
        <v>13.44</v>
      </c>
      <c r="E594" s="14">
        <v>1</v>
      </c>
      <c r="F594" s="14">
        <v>2.9</v>
      </c>
      <c r="G594" s="13">
        <f t="shared" si="72"/>
        <v>77.951999999999998</v>
      </c>
      <c r="H594" s="2"/>
      <c r="I594" s="83"/>
    </row>
    <row r="595" spans="1:9" x14ac:dyDescent="0.25">
      <c r="A595" s="48"/>
      <c r="B595" s="9" t="s">
        <v>177</v>
      </c>
      <c r="C595" s="13">
        <v>2</v>
      </c>
      <c r="D595" s="14">
        <v>4.5599999999999996</v>
      </c>
      <c r="E595" s="14">
        <v>1</v>
      </c>
      <c r="F595" s="14">
        <v>2.9</v>
      </c>
      <c r="G595" s="13">
        <f t="shared" si="72"/>
        <v>26.447999999999997</v>
      </c>
      <c r="H595" s="2"/>
      <c r="I595" s="83"/>
    </row>
    <row r="596" spans="1:9" x14ac:dyDescent="0.25">
      <c r="A596" s="48"/>
      <c r="B596" s="9" t="s">
        <v>178</v>
      </c>
      <c r="C596" s="13">
        <v>2</v>
      </c>
      <c r="D596" s="14">
        <v>4.5599999999999996</v>
      </c>
      <c r="E596" s="14">
        <v>1</v>
      </c>
      <c r="F596" s="14">
        <v>2.9</v>
      </c>
      <c r="G596" s="13">
        <f t="shared" si="72"/>
        <v>26.447999999999997</v>
      </c>
      <c r="H596" s="2"/>
      <c r="I596" s="83"/>
    </row>
    <row r="597" spans="1:9" x14ac:dyDescent="0.25">
      <c r="A597" s="48"/>
      <c r="B597" s="9" t="s">
        <v>179</v>
      </c>
      <c r="C597" s="13">
        <v>2</v>
      </c>
      <c r="D597" s="14">
        <v>2.0699999999999998</v>
      </c>
      <c r="E597" s="14">
        <v>1</v>
      </c>
      <c r="F597" s="14">
        <v>2.9</v>
      </c>
      <c r="G597" s="13">
        <f t="shared" si="72"/>
        <v>12.005999999999998</v>
      </c>
      <c r="H597" s="2"/>
      <c r="I597" s="83"/>
    </row>
    <row r="598" spans="1:9" x14ac:dyDescent="0.25">
      <c r="A598" s="48"/>
      <c r="B598" s="9" t="s">
        <v>180</v>
      </c>
      <c r="C598" s="13">
        <v>2</v>
      </c>
      <c r="D598" s="14">
        <v>2.6</v>
      </c>
      <c r="E598" s="14">
        <v>1</v>
      </c>
      <c r="F598" s="14">
        <v>2.9</v>
      </c>
      <c r="G598" s="13">
        <f t="shared" si="72"/>
        <v>15.08</v>
      </c>
      <c r="H598" s="2"/>
      <c r="I598" s="83"/>
    </row>
    <row r="599" spans="1:9" x14ac:dyDescent="0.25">
      <c r="A599" s="48"/>
      <c r="B599" s="9" t="s">
        <v>181</v>
      </c>
      <c r="C599" s="13">
        <v>2</v>
      </c>
      <c r="D599" s="14">
        <v>5.92</v>
      </c>
      <c r="E599" s="14">
        <v>1</v>
      </c>
      <c r="F599" s="14">
        <v>2.9</v>
      </c>
      <c r="G599" s="13">
        <f t="shared" si="72"/>
        <v>34.335999999999999</v>
      </c>
      <c r="H599" s="2"/>
      <c r="I599" s="83"/>
    </row>
    <row r="600" spans="1:9" x14ac:dyDescent="0.25">
      <c r="A600" s="48"/>
      <c r="B600" s="9" t="s">
        <v>182</v>
      </c>
      <c r="C600" s="13">
        <v>2</v>
      </c>
      <c r="D600" s="14">
        <v>7.92</v>
      </c>
      <c r="E600" s="14">
        <v>1</v>
      </c>
      <c r="F600" s="14">
        <v>2.9</v>
      </c>
      <c r="G600" s="13">
        <f t="shared" si="72"/>
        <v>45.936</v>
      </c>
      <c r="H600" s="2"/>
      <c r="I600" s="83"/>
    </row>
    <row r="601" spans="1:9" x14ac:dyDescent="0.25">
      <c r="A601" s="48"/>
      <c r="B601" s="9" t="s">
        <v>183</v>
      </c>
      <c r="C601" s="13">
        <v>2</v>
      </c>
      <c r="D601" s="14">
        <v>4.67</v>
      </c>
      <c r="E601" s="14">
        <v>1</v>
      </c>
      <c r="F601" s="14">
        <v>2.9</v>
      </c>
      <c r="G601" s="13">
        <f t="shared" si="72"/>
        <v>27.085999999999999</v>
      </c>
      <c r="H601" s="2"/>
      <c r="I601" s="83"/>
    </row>
    <row r="602" spans="1:9" x14ac:dyDescent="0.25">
      <c r="A602" s="48"/>
      <c r="B602" s="9" t="s">
        <v>184</v>
      </c>
      <c r="C602" s="13">
        <v>2</v>
      </c>
      <c r="D602" s="14">
        <v>5.92</v>
      </c>
      <c r="E602" s="14">
        <v>1</v>
      </c>
      <c r="F602" s="14">
        <v>2.9</v>
      </c>
      <c r="G602" s="13">
        <f t="shared" si="72"/>
        <v>34.335999999999999</v>
      </c>
      <c r="H602" s="2"/>
      <c r="I602" s="83"/>
    </row>
    <row r="603" spans="1:9" x14ac:dyDescent="0.25">
      <c r="A603" s="48"/>
      <c r="B603" s="9" t="s">
        <v>185</v>
      </c>
      <c r="C603" s="13">
        <v>2</v>
      </c>
      <c r="D603" s="14">
        <v>11.44</v>
      </c>
      <c r="E603" s="14">
        <v>1</v>
      </c>
      <c r="F603" s="14">
        <v>2.9</v>
      </c>
      <c r="G603" s="13">
        <f t="shared" si="72"/>
        <v>66.35199999999999</v>
      </c>
      <c r="H603" s="2"/>
      <c r="I603" s="83"/>
    </row>
    <row r="604" spans="1:9" x14ac:dyDescent="0.25">
      <c r="A604" s="48"/>
      <c r="B604" s="9" t="s">
        <v>186</v>
      </c>
      <c r="C604" s="13">
        <v>2</v>
      </c>
      <c r="D604" s="14">
        <v>4.3499999999999996</v>
      </c>
      <c r="E604" s="14">
        <v>1</v>
      </c>
      <c r="F604" s="14">
        <v>2.9</v>
      </c>
      <c r="G604" s="13">
        <f t="shared" si="72"/>
        <v>25.229999999999997</v>
      </c>
      <c r="H604" s="2"/>
      <c r="I604" s="83"/>
    </row>
    <row r="605" spans="1:9" x14ac:dyDescent="0.25">
      <c r="A605" s="48"/>
      <c r="B605" s="9" t="s">
        <v>187</v>
      </c>
      <c r="C605" s="13">
        <v>2</v>
      </c>
      <c r="D605" s="14">
        <v>5.29</v>
      </c>
      <c r="E605" s="14">
        <v>1</v>
      </c>
      <c r="F605" s="14">
        <v>2.9</v>
      </c>
      <c r="G605" s="13">
        <f t="shared" si="72"/>
        <v>30.681999999999999</v>
      </c>
      <c r="H605" s="2"/>
      <c r="I605" s="83"/>
    </row>
    <row r="606" spans="1:9" x14ac:dyDescent="0.25">
      <c r="A606" s="48"/>
      <c r="B606" s="9" t="s">
        <v>188</v>
      </c>
      <c r="C606" s="13">
        <v>2</v>
      </c>
      <c r="D606" s="14">
        <v>3.8</v>
      </c>
      <c r="E606" s="14">
        <v>1</v>
      </c>
      <c r="F606" s="14">
        <v>2.9</v>
      </c>
      <c r="G606" s="13">
        <f t="shared" si="72"/>
        <v>22.04</v>
      </c>
      <c r="H606" s="2"/>
      <c r="I606" s="83"/>
    </row>
    <row r="607" spans="1:9" x14ac:dyDescent="0.25">
      <c r="A607" s="48"/>
      <c r="B607" s="9" t="s">
        <v>189</v>
      </c>
      <c r="C607" s="13">
        <v>2</v>
      </c>
      <c r="D607" s="14">
        <v>11.43</v>
      </c>
      <c r="E607" s="14">
        <v>1</v>
      </c>
      <c r="F607" s="14">
        <v>2.9</v>
      </c>
      <c r="G607" s="13">
        <f t="shared" si="72"/>
        <v>66.293999999999997</v>
      </c>
      <c r="H607" s="2"/>
      <c r="I607" s="83"/>
    </row>
    <row r="608" spans="1:9" x14ac:dyDescent="0.25">
      <c r="A608" s="48"/>
      <c r="B608" s="9" t="s">
        <v>190</v>
      </c>
      <c r="C608" s="13">
        <v>2</v>
      </c>
      <c r="D608" s="14">
        <v>4.54</v>
      </c>
      <c r="E608" s="14">
        <v>1</v>
      </c>
      <c r="F608" s="14">
        <v>2.9</v>
      </c>
      <c r="G608" s="13">
        <f t="shared" si="72"/>
        <v>26.332000000000001</v>
      </c>
      <c r="H608" s="2"/>
      <c r="I608" s="83"/>
    </row>
    <row r="609" spans="1:9" x14ac:dyDescent="0.25">
      <c r="A609" s="48"/>
      <c r="B609" s="9" t="s">
        <v>191</v>
      </c>
      <c r="C609" s="13">
        <v>2</v>
      </c>
      <c r="D609" s="14">
        <v>4</v>
      </c>
      <c r="E609" s="14">
        <v>1</v>
      </c>
      <c r="F609" s="14">
        <v>2.9</v>
      </c>
      <c r="G609" s="13">
        <f t="shared" si="72"/>
        <v>23.2</v>
      </c>
      <c r="H609" s="2"/>
      <c r="I609" s="83"/>
    </row>
    <row r="610" spans="1:9" x14ac:dyDescent="0.25">
      <c r="A610" s="48"/>
      <c r="B610" s="9" t="s">
        <v>192</v>
      </c>
      <c r="C610" s="13">
        <v>2</v>
      </c>
      <c r="D610" s="14">
        <v>3.8</v>
      </c>
      <c r="E610" s="14">
        <v>1</v>
      </c>
      <c r="F610" s="14">
        <v>2.9</v>
      </c>
      <c r="G610" s="13">
        <f t="shared" si="72"/>
        <v>22.04</v>
      </c>
      <c r="H610" s="2"/>
      <c r="I610" s="83"/>
    </row>
    <row r="611" spans="1:9" x14ac:dyDescent="0.25">
      <c r="A611" s="48"/>
      <c r="B611" s="9" t="s">
        <v>193</v>
      </c>
      <c r="C611" s="13">
        <v>2</v>
      </c>
      <c r="D611" s="14">
        <v>4.3499999999999996</v>
      </c>
      <c r="E611" s="14">
        <v>1</v>
      </c>
      <c r="F611" s="14">
        <v>2.9</v>
      </c>
      <c r="G611" s="13">
        <f t="shared" si="72"/>
        <v>25.229999999999997</v>
      </c>
      <c r="H611" s="2"/>
      <c r="I611" s="83"/>
    </row>
    <row r="612" spans="1:9" x14ac:dyDescent="0.25">
      <c r="A612" s="48"/>
      <c r="B612" s="9" t="s">
        <v>194</v>
      </c>
      <c r="C612" s="13">
        <v>2</v>
      </c>
      <c r="D612" s="14">
        <v>28.75</v>
      </c>
      <c r="E612" s="14">
        <v>1</v>
      </c>
      <c r="F612" s="14">
        <v>2.9</v>
      </c>
      <c r="G612" s="13">
        <f t="shared" si="72"/>
        <v>166.75</v>
      </c>
      <c r="H612" s="2"/>
      <c r="I612" s="83"/>
    </row>
    <row r="613" spans="1:9" x14ac:dyDescent="0.25">
      <c r="A613" s="48"/>
      <c r="B613" s="9" t="s">
        <v>195</v>
      </c>
      <c r="C613" s="13">
        <v>2</v>
      </c>
      <c r="D613" s="14">
        <f>143+8+8</f>
        <v>159</v>
      </c>
      <c r="E613" s="14">
        <v>1</v>
      </c>
      <c r="F613" s="14">
        <v>1</v>
      </c>
      <c r="G613" s="13">
        <f t="shared" si="72"/>
        <v>318</v>
      </c>
      <c r="H613" s="2"/>
      <c r="I613" s="83"/>
    </row>
    <row r="614" spans="1:9" x14ac:dyDescent="0.25">
      <c r="A614" s="48"/>
      <c r="B614" s="9"/>
      <c r="C614" s="13"/>
      <c r="D614" s="14"/>
      <c r="E614" s="14"/>
      <c r="F614" s="14"/>
      <c r="G614" s="94">
        <f>SUM(G580:G613)</f>
        <v>1854.7680000000003</v>
      </c>
      <c r="H614" s="2"/>
      <c r="I614" s="83"/>
    </row>
    <row r="615" spans="1:9" x14ac:dyDescent="0.25">
      <c r="A615" s="48"/>
      <c r="B615" s="29"/>
      <c r="C615" s="14"/>
      <c r="D615" s="14"/>
      <c r="E615" s="14"/>
      <c r="F615" s="14"/>
      <c r="G615" s="64"/>
      <c r="H615" s="2"/>
      <c r="I615" s="83"/>
    </row>
    <row r="616" spans="1:9" x14ac:dyDescent="0.25">
      <c r="A616" s="48"/>
      <c r="B616" s="29" t="s">
        <v>196</v>
      </c>
      <c r="C616" s="14"/>
      <c r="D616" s="14"/>
      <c r="E616" s="14"/>
      <c r="F616" s="14"/>
      <c r="G616" s="64"/>
      <c r="H616" s="2"/>
      <c r="I616" s="83"/>
    </row>
    <row r="617" spans="1:9" x14ac:dyDescent="0.25">
      <c r="A617" s="48"/>
      <c r="B617" s="9" t="s">
        <v>162</v>
      </c>
      <c r="C617" s="14">
        <v>16</v>
      </c>
      <c r="D617" s="14">
        <v>1.2</v>
      </c>
      <c r="E617" s="14">
        <v>1</v>
      </c>
      <c r="F617" s="14">
        <v>1.65</v>
      </c>
      <c r="G617" s="13">
        <f>+PRODUCT(C617:F617)</f>
        <v>31.679999999999996</v>
      </c>
      <c r="H617" s="70"/>
      <c r="I617" s="83"/>
    </row>
    <row r="618" spans="1:9" x14ac:dyDescent="0.25">
      <c r="A618" s="48"/>
      <c r="B618" s="9" t="s">
        <v>163</v>
      </c>
      <c r="C618" s="14">
        <v>2</v>
      </c>
      <c r="D618" s="14">
        <v>0.75</v>
      </c>
      <c r="E618" s="14">
        <v>1</v>
      </c>
      <c r="F618" s="14">
        <v>0.75</v>
      </c>
      <c r="G618" s="13">
        <f t="shared" ref="G618:G624" si="73">+PRODUCT(C618:F618)</f>
        <v>1.125</v>
      </c>
      <c r="H618" s="70"/>
      <c r="I618" s="83"/>
    </row>
    <row r="619" spans="1:9" x14ac:dyDescent="0.25">
      <c r="A619" s="48"/>
      <c r="B619" s="9" t="s">
        <v>164</v>
      </c>
      <c r="C619" s="14">
        <v>1</v>
      </c>
      <c r="D619" s="14">
        <v>1.2</v>
      </c>
      <c r="E619" s="14">
        <v>1</v>
      </c>
      <c r="F619" s="14">
        <v>0.6</v>
      </c>
      <c r="G619" s="13">
        <f t="shared" si="73"/>
        <v>0.72</v>
      </c>
      <c r="H619" s="70"/>
      <c r="I619" s="83"/>
    </row>
    <row r="620" spans="1:9" x14ac:dyDescent="0.25">
      <c r="A620" s="48"/>
      <c r="B620" s="9" t="s">
        <v>166</v>
      </c>
      <c r="C620" s="14">
        <v>2</v>
      </c>
      <c r="D620" s="14">
        <v>3</v>
      </c>
      <c r="E620" s="14">
        <v>1</v>
      </c>
      <c r="F620" s="14">
        <v>2.7</v>
      </c>
      <c r="G620" s="13">
        <f t="shared" si="73"/>
        <v>16.200000000000003</v>
      </c>
      <c r="H620" s="70"/>
      <c r="I620" s="83"/>
    </row>
    <row r="621" spans="1:9" x14ac:dyDescent="0.25">
      <c r="A621" s="48"/>
      <c r="B621" s="9" t="s">
        <v>243</v>
      </c>
      <c r="C621" s="13">
        <v>4</v>
      </c>
      <c r="D621" s="14">
        <v>1.2</v>
      </c>
      <c r="E621" s="14">
        <v>1</v>
      </c>
      <c r="F621" s="14">
        <v>2.4500000000000002</v>
      </c>
      <c r="G621" s="13">
        <f t="shared" si="73"/>
        <v>11.76</v>
      </c>
      <c r="H621" s="70"/>
      <c r="I621" s="83"/>
    </row>
    <row r="622" spans="1:9" x14ac:dyDescent="0.25">
      <c r="A622" s="48"/>
      <c r="B622" s="9" t="s">
        <v>245</v>
      </c>
      <c r="C622" s="13">
        <v>15</v>
      </c>
      <c r="D622" s="14">
        <v>1</v>
      </c>
      <c r="E622" s="14">
        <v>1</v>
      </c>
      <c r="F622" s="14">
        <v>2.4500000000000002</v>
      </c>
      <c r="G622" s="13">
        <f t="shared" si="73"/>
        <v>36.75</v>
      </c>
    </row>
    <row r="623" spans="1:9" x14ac:dyDescent="0.25">
      <c r="A623" s="48"/>
      <c r="B623" s="9" t="s">
        <v>251</v>
      </c>
      <c r="C623" s="13">
        <v>1</v>
      </c>
      <c r="D623" s="14">
        <v>2</v>
      </c>
      <c r="E623" s="14">
        <v>1</v>
      </c>
      <c r="F623" s="14">
        <v>2.4500000000000002</v>
      </c>
      <c r="G623" s="13">
        <f t="shared" si="73"/>
        <v>4.9000000000000004</v>
      </c>
      <c r="H623" s="71"/>
      <c r="I623" s="83"/>
    </row>
    <row r="624" spans="1:9" x14ac:dyDescent="0.25">
      <c r="A624" s="48"/>
      <c r="B624" s="9" t="s">
        <v>246</v>
      </c>
      <c r="C624" s="13">
        <v>3</v>
      </c>
      <c r="D624" s="14">
        <v>0.85</v>
      </c>
      <c r="E624" s="14">
        <v>1</v>
      </c>
      <c r="F624" s="14">
        <v>2.4500000000000002</v>
      </c>
      <c r="G624" s="13">
        <f t="shared" si="73"/>
        <v>6.2474999999999996</v>
      </c>
      <c r="H624" s="71"/>
      <c r="I624" s="83"/>
    </row>
    <row r="625" spans="1:9" x14ac:dyDescent="0.25">
      <c r="A625" s="48"/>
      <c r="B625" s="28"/>
      <c r="C625" s="13"/>
      <c r="D625" s="14"/>
      <c r="E625" s="14"/>
      <c r="F625" s="14"/>
      <c r="G625" s="94">
        <f>SUM(G617:G624)</f>
        <v>109.38249999999999</v>
      </c>
      <c r="H625" s="71"/>
      <c r="I625" s="83"/>
    </row>
    <row r="626" spans="1:9" x14ac:dyDescent="0.25">
      <c r="A626" s="48"/>
      <c r="B626" s="29"/>
      <c r="C626" s="14"/>
      <c r="D626" s="14"/>
      <c r="E626" s="14"/>
      <c r="F626" s="13" t="s">
        <v>20</v>
      </c>
      <c r="G626" s="13">
        <f>+G614-G625</f>
        <v>1745.3855000000003</v>
      </c>
      <c r="H626" s="9" t="s">
        <v>204</v>
      </c>
      <c r="I626" s="83"/>
    </row>
    <row r="627" spans="1:9" x14ac:dyDescent="0.25">
      <c r="A627" s="48"/>
      <c r="B627" s="29"/>
      <c r="C627" s="14"/>
      <c r="D627" s="14"/>
      <c r="E627" s="14"/>
      <c r="F627" s="98" t="s">
        <v>22</v>
      </c>
      <c r="G627" s="98">
        <f>ROUNDUP(G626,0)</f>
        <v>1746</v>
      </c>
      <c r="H627" s="33" t="s">
        <v>204</v>
      </c>
      <c r="I627" s="83"/>
    </row>
    <row r="628" spans="1:9" x14ac:dyDescent="0.25">
      <c r="A628" s="48"/>
      <c r="B628" s="28"/>
      <c r="C628" s="13"/>
      <c r="D628" s="13"/>
      <c r="E628" s="13"/>
      <c r="F628" s="13"/>
      <c r="G628" s="13"/>
      <c r="H628" s="9"/>
      <c r="I628" s="83"/>
    </row>
    <row r="629" spans="1:9" x14ac:dyDescent="0.25">
      <c r="A629" s="48"/>
      <c r="B629" s="28"/>
      <c r="C629" s="13"/>
      <c r="D629" s="13"/>
      <c r="E629" s="13"/>
      <c r="F629" s="13"/>
      <c r="G629" s="13"/>
      <c r="H629" s="9"/>
      <c r="I629" s="83"/>
    </row>
    <row r="630" spans="1:9" x14ac:dyDescent="0.25">
      <c r="A630" s="48"/>
      <c r="B630" s="29" t="s">
        <v>203</v>
      </c>
      <c r="C630" s="13"/>
      <c r="D630" s="13"/>
      <c r="E630" s="13"/>
      <c r="F630" s="13"/>
      <c r="G630" s="13"/>
      <c r="H630" s="9"/>
      <c r="I630" s="83"/>
    </row>
    <row r="631" spans="1:9" x14ac:dyDescent="0.25">
      <c r="A631" s="48"/>
      <c r="B631" s="9" t="s">
        <v>197</v>
      </c>
      <c r="C631" s="13"/>
      <c r="D631" s="14" t="s">
        <v>198</v>
      </c>
      <c r="E631" s="14" t="s">
        <v>199</v>
      </c>
      <c r="F631" s="14" t="s">
        <v>200</v>
      </c>
      <c r="G631" s="14" t="s">
        <v>201</v>
      </c>
      <c r="H631" s="9"/>
      <c r="I631" s="83"/>
    </row>
    <row r="632" spans="1:9" x14ac:dyDescent="0.25">
      <c r="A632" s="48"/>
      <c r="B632" s="9" t="s">
        <v>162</v>
      </c>
      <c r="C632" s="13">
        <v>2</v>
      </c>
      <c r="D632" s="14">
        <v>5.67</v>
      </c>
      <c r="E632" s="14">
        <v>1</v>
      </c>
      <c r="F632" s="14">
        <v>3</v>
      </c>
      <c r="G632" s="13">
        <f>+PRODUCT(C632:F632)</f>
        <v>34.019999999999996</v>
      </c>
      <c r="H632" s="9"/>
      <c r="I632" s="83"/>
    </row>
    <row r="633" spans="1:9" x14ac:dyDescent="0.25">
      <c r="A633" s="48"/>
      <c r="B633" s="9" t="s">
        <v>163</v>
      </c>
      <c r="C633" s="13">
        <v>2</v>
      </c>
      <c r="D633" s="14">
        <v>5.67</v>
      </c>
      <c r="E633" s="14">
        <v>1</v>
      </c>
      <c r="F633" s="14">
        <v>3</v>
      </c>
      <c r="G633" s="13">
        <f t="shared" ref="G633:G638" si="74">+PRODUCT(C633:F633)</f>
        <v>34.019999999999996</v>
      </c>
      <c r="H633" s="9"/>
      <c r="I633" s="83"/>
    </row>
    <row r="634" spans="1:9" x14ac:dyDescent="0.25">
      <c r="A634" s="48"/>
      <c r="B634" s="9" t="s">
        <v>164</v>
      </c>
      <c r="C634" s="13">
        <v>2</v>
      </c>
      <c r="D634" s="14">
        <v>3.5</v>
      </c>
      <c r="E634" s="14">
        <v>1</v>
      </c>
      <c r="F634" s="14">
        <v>3</v>
      </c>
      <c r="G634" s="13">
        <f t="shared" si="74"/>
        <v>21</v>
      </c>
      <c r="H634" s="9"/>
      <c r="I634" s="83"/>
    </row>
    <row r="635" spans="1:9" x14ac:dyDescent="0.25">
      <c r="A635" s="48"/>
      <c r="B635" s="9" t="s">
        <v>165</v>
      </c>
      <c r="C635" s="13">
        <v>2</v>
      </c>
      <c r="D635" s="14">
        <v>3.84</v>
      </c>
      <c r="E635" s="14">
        <v>1</v>
      </c>
      <c r="F635" s="14">
        <v>3</v>
      </c>
      <c r="G635" s="13">
        <f t="shared" si="74"/>
        <v>23.04</v>
      </c>
      <c r="H635" s="9"/>
      <c r="I635" s="83"/>
    </row>
    <row r="636" spans="1:9" x14ac:dyDescent="0.25">
      <c r="A636" s="48"/>
      <c r="B636" s="9" t="s">
        <v>166</v>
      </c>
      <c r="C636" s="13">
        <v>2</v>
      </c>
      <c r="D636" s="14">
        <f>5.3*2</f>
        <v>10.6</v>
      </c>
      <c r="E636" s="14">
        <v>1</v>
      </c>
      <c r="F636" s="14">
        <v>3</v>
      </c>
      <c r="G636" s="13">
        <f t="shared" si="74"/>
        <v>63.599999999999994</v>
      </c>
      <c r="H636" s="9"/>
      <c r="I636" s="83"/>
    </row>
    <row r="637" spans="1:9" x14ac:dyDescent="0.25">
      <c r="A637" s="48"/>
      <c r="B637" s="9" t="s">
        <v>167</v>
      </c>
      <c r="C637" s="13">
        <v>2</v>
      </c>
      <c r="D637" s="14">
        <f>2.5*2</f>
        <v>5</v>
      </c>
      <c r="E637" s="14">
        <v>1</v>
      </c>
      <c r="F637" s="14">
        <v>3</v>
      </c>
      <c r="G637" s="13">
        <f t="shared" si="74"/>
        <v>30</v>
      </c>
      <c r="H637" s="9"/>
      <c r="I637" s="83"/>
    </row>
    <row r="638" spans="1:9" x14ac:dyDescent="0.25">
      <c r="A638" s="48"/>
      <c r="B638" s="9" t="s">
        <v>168</v>
      </c>
      <c r="C638" s="13">
        <v>2</v>
      </c>
      <c r="D638" s="14">
        <v>125.46</v>
      </c>
      <c r="E638" s="14">
        <v>1</v>
      </c>
      <c r="F638" s="14">
        <v>1</v>
      </c>
      <c r="G638" s="13">
        <f t="shared" si="74"/>
        <v>250.92</v>
      </c>
      <c r="H638" s="9"/>
      <c r="I638" s="83"/>
    </row>
    <row r="639" spans="1:9" x14ac:dyDescent="0.25">
      <c r="A639" s="48"/>
      <c r="B639" s="28"/>
      <c r="C639" s="14"/>
      <c r="D639" s="14"/>
      <c r="E639" s="14"/>
      <c r="F639" s="14"/>
      <c r="G639" s="94">
        <f>SUM(G632:G638)</f>
        <v>456.59999999999997</v>
      </c>
      <c r="H639" s="9"/>
      <c r="I639" s="83"/>
    </row>
    <row r="640" spans="1:9" x14ac:dyDescent="0.25">
      <c r="A640" s="48"/>
      <c r="B640" s="28"/>
      <c r="C640" s="13"/>
      <c r="D640" s="13"/>
      <c r="E640" s="13"/>
      <c r="F640" s="13"/>
      <c r="G640" s="13"/>
      <c r="H640" s="9"/>
      <c r="I640" s="83"/>
    </row>
    <row r="641" spans="1:9" x14ac:dyDescent="0.25">
      <c r="A641" s="48"/>
      <c r="B641" s="28" t="s">
        <v>196</v>
      </c>
      <c r="C641" s="13"/>
      <c r="D641" s="13"/>
      <c r="E641" s="13"/>
      <c r="F641" s="13"/>
      <c r="G641" s="13"/>
      <c r="H641" s="9"/>
      <c r="I641" s="83"/>
    </row>
    <row r="642" spans="1:9" x14ac:dyDescent="0.25">
      <c r="A642" s="48"/>
      <c r="B642" s="28" t="s">
        <v>243</v>
      </c>
      <c r="C642" s="13">
        <v>1</v>
      </c>
      <c r="D642" s="14">
        <v>1.2</v>
      </c>
      <c r="E642" s="14">
        <v>1</v>
      </c>
      <c r="F642" s="14">
        <v>2.4500000000000002</v>
      </c>
      <c r="G642" s="13">
        <f>+PRODUCT(C642:F642)</f>
        <v>2.94</v>
      </c>
      <c r="H642" s="9"/>
      <c r="I642" s="83"/>
    </row>
    <row r="643" spans="1:9" x14ac:dyDescent="0.25">
      <c r="A643" s="48"/>
      <c r="B643" s="29"/>
      <c r="C643" s="14"/>
      <c r="D643" s="14"/>
      <c r="E643" s="14"/>
      <c r="F643" s="13" t="s">
        <v>20</v>
      </c>
      <c r="G643" s="13">
        <f>+G639-G642</f>
        <v>453.65999999999997</v>
      </c>
      <c r="H643" s="9" t="s">
        <v>204</v>
      </c>
      <c r="I643" s="83"/>
    </row>
    <row r="644" spans="1:9" x14ac:dyDescent="0.25">
      <c r="A644" s="48"/>
      <c r="B644" s="29"/>
      <c r="C644" s="14"/>
      <c r="D644" s="14"/>
      <c r="E644" s="14"/>
      <c r="F644" s="98" t="s">
        <v>22</v>
      </c>
      <c r="G644" s="98">
        <f>ROUNDUP(G643,0)</f>
        <v>454</v>
      </c>
      <c r="H644" s="33" t="s">
        <v>204</v>
      </c>
      <c r="I644" s="83"/>
    </row>
    <row r="645" spans="1:9" x14ac:dyDescent="0.25">
      <c r="A645" s="48"/>
      <c r="B645" s="28"/>
      <c r="C645" s="13"/>
      <c r="D645" s="13"/>
      <c r="E645" s="13"/>
      <c r="F645" s="13"/>
      <c r="G645" s="13"/>
      <c r="H645" s="9"/>
      <c r="I645" s="83"/>
    </row>
    <row r="646" spans="1:9" x14ac:dyDescent="0.25">
      <c r="A646" s="49" t="s">
        <v>35</v>
      </c>
      <c r="B646" s="29" t="s">
        <v>36</v>
      </c>
      <c r="C646" s="13"/>
      <c r="D646" s="13"/>
      <c r="E646" s="13"/>
      <c r="F646" s="94"/>
      <c r="G646" s="94"/>
      <c r="H646" s="8"/>
      <c r="I646" s="83"/>
    </row>
    <row r="647" spans="1:9" x14ac:dyDescent="0.25">
      <c r="A647" s="48"/>
      <c r="B647" s="18" t="s">
        <v>95</v>
      </c>
      <c r="C647" s="13"/>
      <c r="D647" s="13"/>
      <c r="E647" s="13"/>
      <c r="F647" s="94"/>
      <c r="G647" s="94"/>
      <c r="H647" s="8"/>
      <c r="I647" s="83"/>
    </row>
    <row r="648" spans="1:9" x14ac:dyDescent="0.25">
      <c r="A648" s="48"/>
      <c r="B648" s="10" t="s">
        <v>96</v>
      </c>
      <c r="C648" s="13"/>
      <c r="D648" s="13"/>
      <c r="E648" s="13"/>
      <c r="F648" s="94"/>
      <c r="G648" s="94"/>
      <c r="H648" s="8"/>
      <c r="I648" s="83"/>
    </row>
    <row r="649" spans="1:9" x14ac:dyDescent="0.25">
      <c r="A649" s="48"/>
      <c r="B649" s="10"/>
      <c r="C649" s="13">
        <v>1</v>
      </c>
      <c r="D649" s="13">
        <v>613</v>
      </c>
      <c r="E649" s="13">
        <v>1</v>
      </c>
      <c r="F649" s="94">
        <v>1</v>
      </c>
      <c r="G649" s="13">
        <f t="shared" ref="G649" si="75">PRODUCT(C649:F649)</f>
        <v>613</v>
      </c>
      <c r="H649" s="8"/>
      <c r="I649" s="83"/>
    </row>
    <row r="650" spans="1:9" x14ac:dyDescent="0.25">
      <c r="A650" s="48"/>
      <c r="B650" s="10"/>
      <c r="C650" s="13"/>
      <c r="D650" s="13"/>
      <c r="E650" s="13"/>
      <c r="F650" s="13"/>
      <c r="G650" s="13"/>
      <c r="H650" s="9"/>
      <c r="I650" s="83"/>
    </row>
    <row r="651" spans="1:9" x14ac:dyDescent="0.25">
      <c r="A651" s="48"/>
      <c r="B651" s="10"/>
      <c r="C651" s="13"/>
      <c r="D651" s="13"/>
      <c r="E651" s="13"/>
      <c r="F651" s="13" t="s">
        <v>20</v>
      </c>
      <c r="G651" s="13">
        <f>SUM(G649)</f>
        <v>613</v>
      </c>
      <c r="H651" s="9" t="s">
        <v>25</v>
      </c>
      <c r="I651" s="83"/>
    </row>
    <row r="652" spans="1:9" ht="15" customHeight="1" x14ac:dyDescent="0.25">
      <c r="A652" s="48"/>
      <c r="B652" s="10"/>
      <c r="C652" s="13"/>
      <c r="D652" s="13"/>
      <c r="E652" s="13"/>
      <c r="F652" s="98" t="s">
        <v>22</v>
      </c>
      <c r="G652" s="98">
        <f>ROUNDUP(G651,0)</f>
        <v>613</v>
      </c>
      <c r="H652" s="33" t="s">
        <v>25</v>
      </c>
      <c r="I652" s="83"/>
    </row>
    <row r="653" spans="1:9" s="74" customFormat="1" ht="15" customHeight="1" x14ac:dyDescent="0.25">
      <c r="A653" s="72"/>
      <c r="B653" s="73"/>
      <c r="C653" s="107"/>
      <c r="D653" s="107"/>
      <c r="E653" s="107"/>
      <c r="F653" s="106"/>
      <c r="G653" s="106"/>
      <c r="H653" s="69"/>
      <c r="I653" s="83"/>
    </row>
    <row r="654" spans="1:9" s="74" customFormat="1" ht="15" customHeight="1" x14ac:dyDescent="0.25">
      <c r="A654" s="72"/>
      <c r="B654" s="73"/>
      <c r="C654" s="107"/>
      <c r="D654" s="107"/>
      <c r="E654" s="107"/>
      <c r="F654" s="106"/>
      <c r="G654" s="106"/>
      <c r="H654" s="69"/>
      <c r="I654" s="83"/>
    </row>
    <row r="655" spans="1:9" x14ac:dyDescent="0.25">
      <c r="A655" s="48"/>
      <c r="B655" s="10"/>
      <c r="C655" s="13"/>
      <c r="D655" s="13"/>
      <c r="E655" s="13"/>
      <c r="F655" s="94"/>
      <c r="G655" s="94"/>
      <c r="H655" s="8"/>
      <c r="I655" s="83"/>
    </row>
    <row r="656" spans="1:9" x14ac:dyDescent="0.25">
      <c r="A656" s="49" t="s">
        <v>23</v>
      </c>
      <c r="B656" s="18" t="s">
        <v>24</v>
      </c>
      <c r="C656" s="13"/>
      <c r="D656" s="13"/>
      <c r="E656" s="13"/>
      <c r="F656" s="13"/>
      <c r="G656" s="13"/>
      <c r="H656" s="9"/>
      <c r="I656" s="83"/>
    </row>
    <row r="657" spans="1:9" x14ac:dyDescent="0.25">
      <c r="A657" s="49"/>
      <c r="B657" s="18" t="s">
        <v>18</v>
      </c>
      <c r="C657" s="13"/>
      <c r="D657" s="13"/>
      <c r="E657" s="13"/>
      <c r="F657" s="13"/>
      <c r="G657" s="13"/>
      <c r="H657" s="9"/>
      <c r="I657" s="83"/>
    </row>
    <row r="658" spans="1:9" x14ac:dyDescent="0.25">
      <c r="A658" s="49"/>
      <c r="B658" s="10"/>
      <c r="C658" s="13"/>
      <c r="D658" s="13"/>
      <c r="E658" s="13"/>
      <c r="F658" s="13"/>
      <c r="G658" s="13"/>
      <c r="H658" s="9"/>
      <c r="I658" s="83"/>
    </row>
    <row r="659" spans="1:9" x14ac:dyDescent="0.25">
      <c r="A659" s="49"/>
      <c r="B659" s="10" t="s">
        <v>255</v>
      </c>
      <c r="C659" s="13">
        <v>2</v>
      </c>
      <c r="D659" s="13">
        <v>2.8</v>
      </c>
      <c r="E659" s="13">
        <v>1</v>
      </c>
      <c r="F659" s="13">
        <v>3.85</v>
      </c>
      <c r="G659" s="13">
        <f>PRODUCT(C659:F659)</f>
        <v>21.56</v>
      </c>
      <c r="H659" s="9"/>
      <c r="I659" s="83"/>
    </row>
    <row r="660" spans="1:9" x14ac:dyDescent="0.25">
      <c r="A660" s="49"/>
      <c r="B660" s="10"/>
      <c r="C660" s="13">
        <v>2</v>
      </c>
      <c r="D660" s="13">
        <v>3.8</v>
      </c>
      <c r="E660" s="13">
        <v>1</v>
      </c>
      <c r="F660" s="13">
        <v>3.85</v>
      </c>
      <c r="G660" s="13">
        <f>PRODUCT(C660:F660)</f>
        <v>29.259999999999998</v>
      </c>
      <c r="H660" s="9"/>
      <c r="I660" s="83"/>
    </row>
    <row r="661" spans="1:9" x14ac:dyDescent="0.25">
      <c r="A661" s="49"/>
      <c r="B661" s="10" t="s">
        <v>256</v>
      </c>
      <c r="C661" s="13">
        <v>2</v>
      </c>
      <c r="D661" s="13">
        <v>1.5</v>
      </c>
      <c r="E661" s="13">
        <v>1</v>
      </c>
      <c r="F661" s="13">
        <v>3.85</v>
      </c>
      <c r="G661" s="13">
        <f t="shared" ref="G661:G689" si="76">PRODUCT(C661:F661)</f>
        <v>11.55</v>
      </c>
      <c r="H661" s="9"/>
      <c r="I661" s="83"/>
    </row>
    <row r="662" spans="1:9" x14ac:dyDescent="0.25">
      <c r="A662" s="49"/>
      <c r="B662" s="10"/>
      <c r="C662" s="13">
        <v>2</v>
      </c>
      <c r="D662" s="13">
        <v>3.8</v>
      </c>
      <c r="E662" s="13">
        <v>1</v>
      </c>
      <c r="F662" s="13">
        <v>3.85</v>
      </c>
      <c r="G662" s="13">
        <f t="shared" ref="G662" si="77">PRODUCT(C662:F662)</f>
        <v>29.259999999999998</v>
      </c>
      <c r="H662" s="9"/>
      <c r="I662" s="83"/>
    </row>
    <row r="663" spans="1:9" x14ac:dyDescent="0.25">
      <c r="A663" s="49"/>
      <c r="B663" s="10" t="s">
        <v>246</v>
      </c>
      <c r="C663" s="13">
        <v>-2</v>
      </c>
      <c r="D663" s="13">
        <v>0.85</v>
      </c>
      <c r="E663" s="13">
        <v>2.4500000000000002</v>
      </c>
      <c r="F663" s="13">
        <v>1</v>
      </c>
      <c r="G663" s="13">
        <f t="shared" si="76"/>
        <v>-4.165</v>
      </c>
      <c r="H663" s="9"/>
      <c r="I663" s="83"/>
    </row>
    <row r="664" spans="1:9" x14ac:dyDescent="0.25">
      <c r="A664" s="49"/>
      <c r="B664" s="10" t="s">
        <v>245</v>
      </c>
      <c r="C664" s="13">
        <v>-2</v>
      </c>
      <c r="D664" s="13">
        <v>1</v>
      </c>
      <c r="E664" s="13">
        <v>2.4500000000000002</v>
      </c>
      <c r="F664" s="13">
        <v>1</v>
      </c>
      <c r="G664" s="13">
        <f t="shared" si="76"/>
        <v>-4.9000000000000004</v>
      </c>
      <c r="H664" s="9"/>
      <c r="I664" s="83"/>
    </row>
    <row r="665" spans="1:9" x14ac:dyDescent="0.25">
      <c r="A665" s="49"/>
      <c r="B665" s="10" t="s">
        <v>257</v>
      </c>
      <c r="C665" s="13">
        <v>2</v>
      </c>
      <c r="D665" s="13">
        <v>2</v>
      </c>
      <c r="E665" s="13">
        <v>1</v>
      </c>
      <c r="F665" s="13">
        <v>3.85</v>
      </c>
      <c r="G665" s="13">
        <f t="shared" si="76"/>
        <v>15.4</v>
      </c>
      <c r="H665" s="9"/>
      <c r="I665" s="83"/>
    </row>
    <row r="666" spans="1:9" x14ac:dyDescent="0.25">
      <c r="A666" s="49"/>
      <c r="B666" s="10"/>
      <c r="C666" s="13">
        <v>2</v>
      </c>
      <c r="D666" s="13">
        <v>2.2999999999999998</v>
      </c>
      <c r="E666" s="13">
        <v>1</v>
      </c>
      <c r="F666" s="13">
        <v>3.85</v>
      </c>
      <c r="G666" s="13">
        <f t="shared" si="76"/>
        <v>17.709999999999997</v>
      </c>
      <c r="H666" s="9"/>
      <c r="I666" s="83"/>
    </row>
    <row r="667" spans="1:9" x14ac:dyDescent="0.25">
      <c r="A667" s="49"/>
      <c r="B667" s="10" t="s">
        <v>245</v>
      </c>
      <c r="C667" s="13">
        <v>-8</v>
      </c>
      <c r="D667" s="13">
        <v>1</v>
      </c>
      <c r="E667" s="13">
        <v>2.4500000000000002</v>
      </c>
      <c r="F667" s="13">
        <v>1</v>
      </c>
      <c r="G667" s="13">
        <f t="shared" si="76"/>
        <v>-19.600000000000001</v>
      </c>
      <c r="H667" s="9"/>
      <c r="I667" s="83"/>
    </row>
    <row r="668" spans="1:9" x14ac:dyDescent="0.25">
      <c r="A668" s="49"/>
      <c r="B668" s="10" t="s">
        <v>258</v>
      </c>
      <c r="C668" s="13">
        <v>2</v>
      </c>
      <c r="D668" s="13">
        <v>2</v>
      </c>
      <c r="E668" s="13">
        <v>1</v>
      </c>
      <c r="F668" s="13">
        <v>3.85</v>
      </c>
      <c r="G668" s="13">
        <f t="shared" si="76"/>
        <v>15.4</v>
      </c>
      <c r="H668" s="9"/>
      <c r="I668" s="83"/>
    </row>
    <row r="669" spans="1:9" x14ac:dyDescent="0.25">
      <c r="A669" s="49"/>
      <c r="B669" s="10"/>
      <c r="C669" s="13">
        <v>2</v>
      </c>
      <c r="D669" s="13">
        <v>2.8</v>
      </c>
      <c r="E669" s="13">
        <v>1</v>
      </c>
      <c r="F669" s="13">
        <v>3.85</v>
      </c>
      <c r="G669" s="13">
        <f t="shared" ref="G669" si="78">PRODUCT(C669:F669)</f>
        <v>21.56</v>
      </c>
      <c r="H669" s="9"/>
      <c r="I669" s="83"/>
    </row>
    <row r="670" spans="1:9" x14ac:dyDescent="0.25">
      <c r="A670" s="49"/>
      <c r="B670" s="10" t="s">
        <v>259</v>
      </c>
      <c r="C670" s="13">
        <v>2</v>
      </c>
      <c r="D670" s="13">
        <v>2.2999999999999998</v>
      </c>
      <c r="E670" s="13">
        <v>1</v>
      </c>
      <c r="F670" s="13">
        <v>3.85</v>
      </c>
      <c r="G670" s="13">
        <f t="shared" si="76"/>
        <v>17.709999999999997</v>
      </c>
      <c r="H670" s="9"/>
      <c r="I670" s="83"/>
    </row>
    <row r="671" spans="1:9" x14ac:dyDescent="0.25">
      <c r="A671" s="49"/>
      <c r="B671" s="10"/>
      <c r="C671" s="13">
        <v>2</v>
      </c>
      <c r="D671" s="13">
        <v>1</v>
      </c>
      <c r="E671" s="13">
        <v>2.5</v>
      </c>
      <c r="F671" s="13">
        <v>3.85</v>
      </c>
      <c r="G671" s="13">
        <f t="shared" ref="G671" si="79">PRODUCT(C671:F671)</f>
        <v>19.25</v>
      </c>
      <c r="H671" s="9"/>
      <c r="I671" s="83"/>
    </row>
    <row r="672" spans="1:9" x14ac:dyDescent="0.25">
      <c r="A672" s="49"/>
      <c r="B672" s="10" t="s">
        <v>260</v>
      </c>
      <c r="C672" s="13">
        <v>2</v>
      </c>
      <c r="D672" s="13">
        <v>2.2999999999999998</v>
      </c>
      <c r="E672" s="13">
        <v>1</v>
      </c>
      <c r="F672" s="13">
        <v>3.85</v>
      </c>
      <c r="G672" s="13">
        <f t="shared" si="76"/>
        <v>17.709999999999997</v>
      </c>
      <c r="H672" s="9"/>
      <c r="I672" s="83"/>
    </row>
    <row r="673" spans="1:9" x14ac:dyDescent="0.25">
      <c r="A673" s="49"/>
      <c r="B673" s="10"/>
      <c r="C673" s="13">
        <v>2</v>
      </c>
      <c r="D673" s="13">
        <v>1</v>
      </c>
      <c r="E673" s="13">
        <v>2.2999999999999998</v>
      </c>
      <c r="F673" s="13">
        <v>3.85</v>
      </c>
      <c r="G673" s="13">
        <f t="shared" ref="G673" si="80">PRODUCT(C673:F673)</f>
        <v>17.709999999999997</v>
      </c>
      <c r="H673" s="9"/>
      <c r="I673" s="83"/>
    </row>
    <row r="674" spans="1:9" x14ac:dyDescent="0.25">
      <c r="A674" s="49"/>
      <c r="B674" s="10" t="s">
        <v>261</v>
      </c>
      <c r="C674" s="13">
        <v>1</v>
      </c>
      <c r="D674" s="13">
        <v>7</v>
      </c>
      <c r="E674" s="13">
        <v>1</v>
      </c>
      <c r="F674" s="13">
        <v>3.85</v>
      </c>
      <c r="G674" s="13">
        <f t="shared" si="76"/>
        <v>26.95</v>
      </c>
      <c r="H674" s="9"/>
      <c r="I674" s="83"/>
    </row>
    <row r="675" spans="1:9" x14ac:dyDescent="0.25">
      <c r="A675" s="49"/>
      <c r="B675" s="10"/>
      <c r="C675" s="13">
        <v>1</v>
      </c>
      <c r="D675" s="13">
        <v>1</v>
      </c>
      <c r="E675" s="13">
        <v>4.8</v>
      </c>
      <c r="F675" s="13">
        <v>3.85</v>
      </c>
      <c r="G675" s="13">
        <f t="shared" si="76"/>
        <v>18.48</v>
      </c>
      <c r="H675" s="9"/>
      <c r="I675" s="83"/>
    </row>
    <row r="676" spans="1:9" x14ac:dyDescent="0.25">
      <c r="A676" s="49"/>
      <c r="B676" s="10" t="s">
        <v>247</v>
      </c>
      <c r="C676" s="13">
        <v>2</v>
      </c>
      <c r="D676" s="13">
        <v>2</v>
      </c>
      <c r="E676" s="13">
        <v>2.4500000000000002</v>
      </c>
      <c r="F676" s="13">
        <v>1</v>
      </c>
      <c r="G676" s="13">
        <f t="shared" si="76"/>
        <v>9.8000000000000007</v>
      </c>
      <c r="H676" s="9"/>
      <c r="I676" s="83"/>
    </row>
    <row r="677" spans="1:9" x14ac:dyDescent="0.25">
      <c r="A677" s="49"/>
      <c r="B677" s="10" t="s">
        <v>262</v>
      </c>
      <c r="C677" s="13">
        <v>1</v>
      </c>
      <c r="D677" s="13">
        <v>9.43</v>
      </c>
      <c r="E677" s="13">
        <v>1</v>
      </c>
      <c r="F677" s="13">
        <v>3.85</v>
      </c>
      <c r="G677" s="13">
        <f t="shared" si="76"/>
        <v>36.305500000000002</v>
      </c>
      <c r="H677" s="9"/>
      <c r="I677" s="83"/>
    </row>
    <row r="678" spans="1:9" x14ac:dyDescent="0.25">
      <c r="A678" s="49"/>
      <c r="B678" s="10" t="s">
        <v>262</v>
      </c>
      <c r="C678" s="13">
        <v>1</v>
      </c>
      <c r="D678" s="13">
        <v>2.3199999999999998</v>
      </c>
      <c r="E678" s="13">
        <v>1</v>
      </c>
      <c r="F678" s="13">
        <v>3.85</v>
      </c>
      <c r="G678" s="13">
        <f t="shared" si="76"/>
        <v>8.9320000000000004</v>
      </c>
      <c r="H678" s="9"/>
      <c r="I678" s="83"/>
    </row>
    <row r="679" spans="1:9" x14ac:dyDescent="0.25">
      <c r="A679" s="49"/>
      <c r="B679" s="10" t="s">
        <v>263</v>
      </c>
      <c r="C679" s="13">
        <v>2</v>
      </c>
      <c r="D679" s="13">
        <v>4.3</v>
      </c>
      <c r="E679" s="13">
        <v>1</v>
      </c>
      <c r="F679" s="13">
        <v>3.85</v>
      </c>
      <c r="G679" s="13">
        <f t="shared" si="76"/>
        <v>33.11</v>
      </c>
      <c r="H679" s="9"/>
      <c r="I679" s="83"/>
    </row>
    <row r="680" spans="1:9" x14ac:dyDescent="0.25">
      <c r="A680" s="49"/>
      <c r="B680" s="10"/>
      <c r="C680" s="13">
        <v>2</v>
      </c>
      <c r="D680" s="13">
        <v>1.5</v>
      </c>
      <c r="E680" s="13">
        <v>1</v>
      </c>
      <c r="F680" s="13">
        <v>3.85</v>
      </c>
      <c r="G680" s="13">
        <f t="shared" si="76"/>
        <v>11.55</v>
      </c>
      <c r="H680" s="9"/>
      <c r="I680" s="83"/>
    </row>
    <row r="681" spans="1:9" x14ac:dyDescent="0.25">
      <c r="A681" s="49"/>
      <c r="B681" s="10" t="s">
        <v>264</v>
      </c>
      <c r="C681" s="13">
        <v>2</v>
      </c>
      <c r="D681" s="13">
        <v>4.3</v>
      </c>
      <c r="E681" s="13">
        <v>1</v>
      </c>
      <c r="F681" s="13">
        <v>3.85</v>
      </c>
      <c r="G681" s="13">
        <f t="shared" si="76"/>
        <v>33.11</v>
      </c>
      <c r="H681" s="9"/>
      <c r="I681" s="83"/>
    </row>
    <row r="682" spans="1:9" x14ac:dyDescent="0.25">
      <c r="A682" s="49"/>
      <c r="B682" s="10"/>
      <c r="C682" s="13">
        <v>2</v>
      </c>
      <c r="D682" s="13">
        <v>2.2999999999999998</v>
      </c>
      <c r="E682" s="13">
        <v>1</v>
      </c>
      <c r="F682" s="13">
        <v>3.85</v>
      </c>
      <c r="G682" s="13">
        <f t="shared" si="76"/>
        <v>17.709999999999997</v>
      </c>
      <c r="H682" s="9"/>
      <c r="I682" s="83"/>
    </row>
    <row r="683" spans="1:9" x14ac:dyDescent="0.25">
      <c r="A683" s="49"/>
      <c r="B683" s="10" t="s">
        <v>245</v>
      </c>
      <c r="C683" s="13">
        <v>-2</v>
      </c>
      <c r="D683" s="13">
        <v>1</v>
      </c>
      <c r="E683" s="13">
        <v>2.4500000000000002</v>
      </c>
      <c r="F683" s="13">
        <v>1</v>
      </c>
      <c r="G683" s="13">
        <f t="shared" si="76"/>
        <v>-4.9000000000000004</v>
      </c>
      <c r="H683" s="9"/>
      <c r="I683" s="83"/>
    </row>
    <row r="684" spans="1:9" x14ac:dyDescent="0.25">
      <c r="A684" s="49"/>
      <c r="B684" s="10" t="s">
        <v>246</v>
      </c>
      <c r="C684" s="13">
        <v>-2</v>
      </c>
      <c r="D684" s="13">
        <v>0.85</v>
      </c>
      <c r="E684" s="13">
        <v>2.4500000000000002</v>
      </c>
      <c r="F684" s="13">
        <v>1</v>
      </c>
      <c r="G684" s="13">
        <f t="shared" ref="G684:G688" si="81">PRODUCT(C684:F684)</f>
        <v>-4.165</v>
      </c>
      <c r="H684" s="9"/>
      <c r="I684" s="83"/>
    </row>
    <row r="685" spans="1:9" x14ac:dyDescent="0.25">
      <c r="A685" s="49"/>
      <c r="B685" s="10" t="s">
        <v>265</v>
      </c>
      <c r="C685" s="13">
        <v>2</v>
      </c>
      <c r="D685" s="13">
        <v>7</v>
      </c>
      <c r="E685" s="13">
        <v>1</v>
      </c>
      <c r="F685" s="13">
        <v>3.85</v>
      </c>
      <c r="G685" s="13">
        <f t="shared" si="81"/>
        <v>53.9</v>
      </c>
      <c r="H685" s="9"/>
      <c r="I685" s="83"/>
    </row>
    <row r="686" spans="1:9" x14ac:dyDescent="0.25">
      <c r="A686" s="49"/>
      <c r="B686" s="10"/>
      <c r="C686" s="13">
        <v>2</v>
      </c>
      <c r="D686" s="13">
        <v>4</v>
      </c>
      <c r="E686" s="13">
        <v>1</v>
      </c>
      <c r="F686" s="13">
        <v>3.85</v>
      </c>
      <c r="G686" s="13">
        <f t="shared" si="81"/>
        <v>30.8</v>
      </c>
      <c r="H686" s="9"/>
      <c r="I686" s="83"/>
    </row>
    <row r="687" spans="1:9" x14ac:dyDescent="0.25">
      <c r="A687" s="49"/>
      <c r="B687" s="10" t="s">
        <v>243</v>
      </c>
      <c r="C687" s="13">
        <v>2</v>
      </c>
      <c r="D687" s="13">
        <v>1.2</v>
      </c>
      <c r="E687" s="13">
        <v>2.4500000000000002</v>
      </c>
      <c r="F687" s="13">
        <v>1</v>
      </c>
      <c r="G687" s="13">
        <f t="shared" si="81"/>
        <v>5.88</v>
      </c>
      <c r="H687" s="9"/>
      <c r="I687" s="83"/>
    </row>
    <row r="688" spans="1:9" x14ac:dyDescent="0.25">
      <c r="A688" s="49"/>
      <c r="B688" s="10" t="s">
        <v>262</v>
      </c>
      <c r="C688" s="13">
        <v>2</v>
      </c>
      <c r="D688" s="13">
        <v>6.79</v>
      </c>
      <c r="E688" s="13">
        <v>1</v>
      </c>
      <c r="F688" s="13">
        <v>3.85</v>
      </c>
      <c r="G688" s="13">
        <f t="shared" si="81"/>
        <v>52.283000000000001</v>
      </c>
      <c r="H688" s="9"/>
      <c r="I688" s="83"/>
    </row>
    <row r="689" spans="1:9" x14ac:dyDescent="0.25">
      <c r="A689" s="49"/>
      <c r="B689" s="10"/>
      <c r="C689" s="13">
        <v>1</v>
      </c>
      <c r="D689" s="13">
        <v>1.9</v>
      </c>
      <c r="E689" s="13">
        <v>1</v>
      </c>
      <c r="F689" s="13">
        <v>3.85</v>
      </c>
      <c r="G689" s="13">
        <f t="shared" si="76"/>
        <v>7.3149999999999995</v>
      </c>
      <c r="H689" s="9"/>
      <c r="I689" s="83"/>
    </row>
    <row r="690" spans="1:9" x14ac:dyDescent="0.25">
      <c r="A690" s="49"/>
      <c r="B690" s="10" t="s">
        <v>266</v>
      </c>
      <c r="C690" s="13">
        <v>2</v>
      </c>
      <c r="D690" s="13">
        <v>6.3</v>
      </c>
      <c r="E690" s="13">
        <v>1</v>
      </c>
      <c r="F690" s="13">
        <v>5.95</v>
      </c>
      <c r="G690" s="13">
        <f t="shared" ref="G690:G693" si="82">PRODUCT(C690:F690)</f>
        <v>74.97</v>
      </c>
      <c r="H690" s="9"/>
      <c r="I690" s="83"/>
    </row>
    <row r="691" spans="1:9" x14ac:dyDescent="0.25">
      <c r="A691" s="49"/>
      <c r="B691" s="10"/>
      <c r="C691" s="13">
        <v>2</v>
      </c>
      <c r="D691" s="13">
        <v>4.2</v>
      </c>
      <c r="E691" s="13">
        <v>1</v>
      </c>
      <c r="F691" s="13">
        <v>5.95</v>
      </c>
      <c r="G691" s="13">
        <f t="shared" si="82"/>
        <v>49.980000000000004</v>
      </c>
      <c r="H691" s="9"/>
      <c r="I691" s="83"/>
    </row>
    <row r="692" spans="1:9" x14ac:dyDescent="0.25">
      <c r="A692" s="49"/>
      <c r="B692" s="10" t="s">
        <v>267</v>
      </c>
      <c r="C692" s="13">
        <v>2</v>
      </c>
      <c r="D692" s="13">
        <v>2.75</v>
      </c>
      <c r="E692" s="13">
        <v>1</v>
      </c>
      <c r="F692" s="13">
        <v>5.95</v>
      </c>
      <c r="G692" s="13">
        <f t="shared" si="82"/>
        <v>32.725000000000001</v>
      </c>
      <c r="H692" s="9"/>
      <c r="I692" s="83"/>
    </row>
    <row r="693" spans="1:9" x14ac:dyDescent="0.25">
      <c r="A693" s="49"/>
      <c r="B693" s="10"/>
      <c r="C693" s="13">
        <v>2</v>
      </c>
      <c r="D693" s="13">
        <v>3.12</v>
      </c>
      <c r="E693" s="13">
        <v>1</v>
      </c>
      <c r="F693" s="13">
        <v>5.95</v>
      </c>
      <c r="G693" s="13">
        <f t="shared" si="82"/>
        <v>37.128</v>
      </c>
      <c r="H693" s="9"/>
      <c r="I693" s="83"/>
    </row>
    <row r="694" spans="1:9" x14ac:dyDescent="0.25">
      <c r="A694" s="49"/>
      <c r="B694" s="10" t="s">
        <v>268</v>
      </c>
      <c r="C694" s="13">
        <v>2</v>
      </c>
      <c r="D694" s="13">
        <v>2.75</v>
      </c>
      <c r="E694" s="13">
        <v>1</v>
      </c>
      <c r="F694" s="13">
        <v>5.95</v>
      </c>
      <c r="G694" s="13">
        <f t="shared" ref="G694:G697" si="83">PRODUCT(C694:F694)</f>
        <v>32.725000000000001</v>
      </c>
      <c r="H694" s="9"/>
      <c r="I694" s="83"/>
    </row>
    <row r="695" spans="1:9" x14ac:dyDescent="0.25">
      <c r="A695" s="49"/>
      <c r="B695" s="10"/>
      <c r="C695" s="13">
        <v>2</v>
      </c>
      <c r="D695" s="13">
        <v>2.81</v>
      </c>
      <c r="E695" s="13">
        <v>1</v>
      </c>
      <c r="F695" s="13">
        <v>5.95</v>
      </c>
      <c r="G695" s="13">
        <f t="shared" si="83"/>
        <v>33.439</v>
      </c>
      <c r="H695" s="9"/>
      <c r="I695" s="83"/>
    </row>
    <row r="696" spans="1:9" x14ac:dyDescent="0.25">
      <c r="A696" s="49"/>
      <c r="B696" s="10" t="s">
        <v>269</v>
      </c>
      <c r="C696" s="13">
        <v>2</v>
      </c>
      <c r="D696" s="13">
        <v>6.3</v>
      </c>
      <c r="E696" s="13">
        <v>1</v>
      </c>
      <c r="F696" s="13">
        <v>5.95</v>
      </c>
      <c r="G696" s="13">
        <f t="shared" si="83"/>
        <v>74.97</v>
      </c>
      <c r="H696" s="9"/>
      <c r="I696" s="83"/>
    </row>
    <row r="697" spans="1:9" x14ac:dyDescent="0.25">
      <c r="A697" s="49"/>
      <c r="B697" s="10"/>
      <c r="C697" s="13">
        <v>2</v>
      </c>
      <c r="D697" s="13">
        <v>9.5</v>
      </c>
      <c r="E697" s="13">
        <v>1</v>
      </c>
      <c r="F697" s="13">
        <v>5.95</v>
      </c>
      <c r="G697" s="13">
        <f t="shared" si="83"/>
        <v>113.05</v>
      </c>
      <c r="H697" s="9"/>
      <c r="I697" s="83"/>
    </row>
    <row r="698" spans="1:9" x14ac:dyDescent="0.25">
      <c r="A698" s="49"/>
      <c r="B698" s="10" t="s">
        <v>270</v>
      </c>
      <c r="C698" s="13">
        <v>2</v>
      </c>
      <c r="D698" s="13">
        <v>5.8</v>
      </c>
      <c r="E698" s="13">
        <v>1</v>
      </c>
      <c r="F698" s="13">
        <v>5.95</v>
      </c>
      <c r="G698" s="13">
        <f t="shared" ref="G698:G705" si="84">PRODUCT(C698:F698)</f>
        <v>69.02</v>
      </c>
      <c r="H698" s="9"/>
      <c r="I698" s="83"/>
    </row>
    <row r="699" spans="1:9" x14ac:dyDescent="0.25">
      <c r="A699" s="49"/>
      <c r="B699" s="10"/>
      <c r="C699" s="13">
        <v>2</v>
      </c>
      <c r="D699" s="13">
        <v>5.0999999999999996</v>
      </c>
      <c r="E699" s="13">
        <v>1</v>
      </c>
      <c r="F699" s="13">
        <v>5.95</v>
      </c>
      <c r="G699" s="13">
        <f t="shared" si="84"/>
        <v>60.69</v>
      </c>
      <c r="H699" s="9"/>
      <c r="I699" s="83"/>
    </row>
    <row r="700" spans="1:9" x14ac:dyDescent="0.25">
      <c r="A700" s="49"/>
      <c r="B700" s="10" t="s">
        <v>244</v>
      </c>
      <c r="C700" s="13">
        <v>10</v>
      </c>
      <c r="D700" s="13">
        <v>2</v>
      </c>
      <c r="E700" s="13">
        <v>1</v>
      </c>
      <c r="F700" s="13">
        <v>2.4500000000000002</v>
      </c>
      <c r="G700" s="13">
        <f t="shared" si="84"/>
        <v>49</v>
      </c>
      <c r="H700" s="9"/>
      <c r="I700" s="83"/>
    </row>
    <row r="701" spans="1:9" x14ac:dyDescent="0.25">
      <c r="A701" s="49"/>
      <c r="B701" s="10" t="s">
        <v>271</v>
      </c>
      <c r="C701" s="13">
        <v>2</v>
      </c>
      <c r="D701" s="13">
        <v>10.5</v>
      </c>
      <c r="E701" s="13">
        <v>1</v>
      </c>
      <c r="F701" s="13">
        <v>5.95</v>
      </c>
      <c r="G701" s="13">
        <f t="shared" si="84"/>
        <v>124.95</v>
      </c>
      <c r="H701" s="9"/>
      <c r="I701" s="83"/>
    </row>
    <row r="702" spans="1:9" x14ac:dyDescent="0.25">
      <c r="A702" s="49"/>
      <c r="B702" s="10"/>
      <c r="C702" s="13">
        <v>2</v>
      </c>
      <c r="D702" s="13">
        <v>19.5</v>
      </c>
      <c r="E702" s="13">
        <v>1</v>
      </c>
      <c r="F702" s="13">
        <v>5.95</v>
      </c>
      <c r="G702" s="13">
        <f t="shared" si="84"/>
        <v>232.05</v>
      </c>
      <c r="H702" s="9"/>
      <c r="I702" s="83"/>
    </row>
    <row r="703" spans="1:9" x14ac:dyDescent="0.25">
      <c r="A703" s="49"/>
      <c r="B703" s="10" t="s">
        <v>272</v>
      </c>
      <c r="C703" s="13">
        <v>2</v>
      </c>
      <c r="D703" s="13">
        <v>12.15</v>
      </c>
      <c r="E703" s="13">
        <v>1</v>
      </c>
      <c r="F703" s="13">
        <v>5.95</v>
      </c>
      <c r="G703" s="13">
        <f t="shared" si="84"/>
        <v>144.58500000000001</v>
      </c>
      <c r="H703" s="9"/>
      <c r="I703" s="83"/>
    </row>
    <row r="704" spans="1:9" x14ac:dyDescent="0.25">
      <c r="A704" s="49"/>
      <c r="B704" s="10"/>
      <c r="C704" s="13">
        <v>2</v>
      </c>
      <c r="D704" s="13">
        <v>3.7</v>
      </c>
      <c r="E704" s="13">
        <v>1</v>
      </c>
      <c r="F704" s="13">
        <v>5.95</v>
      </c>
      <c r="G704" s="13">
        <f t="shared" si="84"/>
        <v>44.03</v>
      </c>
      <c r="H704" s="9"/>
      <c r="I704" s="83"/>
    </row>
    <row r="705" spans="1:9" x14ac:dyDescent="0.25">
      <c r="A705" s="49"/>
      <c r="B705" s="10" t="s">
        <v>273</v>
      </c>
      <c r="C705" s="13">
        <v>2</v>
      </c>
      <c r="D705" s="13">
        <v>3</v>
      </c>
      <c r="E705" s="13">
        <v>1</v>
      </c>
      <c r="F705" s="13">
        <v>5.95</v>
      </c>
      <c r="G705" s="13">
        <f t="shared" si="84"/>
        <v>35.700000000000003</v>
      </c>
      <c r="H705" s="9"/>
      <c r="I705" s="83"/>
    </row>
    <row r="706" spans="1:9" x14ac:dyDescent="0.25">
      <c r="A706" s="49"/>
      <c r="B706" s="10"/>
      <c r="C706" s="13">
        <v>2</v>
      </c>
      <c r="D706" s="13">
        <v>3.7</v>
      </c>
      <c r="E706" s="13">
        <v>1</v>
      </c>
      <c r="F706" s="13">
        <v>5.95</v>
      </c>
      <c r="G706" s="13">
        <f t="shared" ref="G706:G719" si="85">PRODUCT(C706:F706)</f>
        <v>44.03</v>
      </c>
      <c r="H706" s="9"/>
      <c r="I706" s="83"/>
    </row>
    <row r="707" spans="1:9" x14ac:dyDescent="0.25">
      <c r="A707" s="49"/>
      <c r="B707" s="10" t="s">
        <v>274</v>
      </c>
      <c r="C707" s="13">
        <v>2</v>
      </c>
      <c r="D707" s="13">
        <v>2.5</v>
      </c>
      <c r="E707" s="13">
        <v>1</v>
      </c>
      <c r="F707" s="13">
        <v>5.95</v>
      </c>
      <c r="G707" s="13">
        <f t="shared" si="85"/>
        <v>29.75</v>
      </c>
      <c r="H707" s="9"/>
      <c r="I707" s="83"/>
    </row>
    <row r="708" spans="1:9" x14ac:dyDescent="0.25">
      <c r="A708" s="49"/>
      <c r="B708" s="10"/>
      <c r="C708" s="13">
        <v>2</v>
      </c>
      <c r="D708" s="13">
        <v>6.09</v>
      </c>
      <c r="E708" s="13">
        <v>1</v>
      </c>
      <c r="F708" s="13">
        <v>5.95</v>
      </c>
      <c r="G708" s="13">
        <f t="shared" si="85"/>
        <v>72.471000000000004</v>
      </c>
      <c r="H708" s="9"/>
      <c r="I708" s="83"/>
    </row>
    <row r="709" spans="1:9" x14ac:dyDescent="0.25">
      <c r="A709" s="49"/>
      <c r="B709" s="10" t="s">
        <v>275</v>
      </c>
      <c r="C709" s="13">
        <v>2</v>
      </c>
      <c r="D709" s="13">
        <v>6.2</v>
      </c>
      <c r="E709" s="13">
        <v>1</v>
      </c>
      <c r="F709" s="13">
        <v>3.85</v>
      </c>
      <c r="G709" s="13">
        <f t="shared" si="85"/>
        <v>47.74</v>
      </c>
      <c r="H709" s="9"/>
      <c r="I709" s="83"/>
    </row>
    <row r="710" spans="1:9" x14ac:dyDescent="0.25">
      <c r="A710" s="49"/>
      <c r="B710" s="10"/>
      <c r="C710" s="13">
        <v>2</v>
      </c>
      <c r="D710" s="13">
        <v>5.7</v>
      </c>
      <c r="E710" s="13">
        <v>1</v>
      </c>
      <c r="F710" s="13">
        <v>3.85</v>
      </c>
      <c r="G710" s="13">
        <f t="shared" si="85"/>
        <v>43.89</v>
      </c>
      <c r="H710" s="9"/>
      <c r="I710" s="83"/>
    </row>
    <row r="711" spans="1:9" x14ac:dyDescent="0.25">
      <c r="A711" s="49"/>
      <c r="B711" s="10" t="s">
        <v>268</v>
      </c>
      <c r="C711" s="13">
        <v>2</v>
      </c>
      <c r="D711" s="13">
        <v>2</v>
      </c>
      <c r="E711" s="13">
        <v>1</v>
      </c>
      <c r="F711" s="13">
        <v>3.85</v>
      </c>
      <c r="G711" s="13">
        <f t="shared" si="85"/>
        <v>15.4</v>
      </c>
      <c r="H711" s="9"/>
      <c r="I711" s="83"/>
    </row>
    <row r="712" spans="1:9" x14ac:dyDescent="0.25">
      <c r="A712" s="49"/>
      <c r="B712" s="10"/>
      <c r="C712" s="13">
        <v>2</v>
      </c>
      <c r="D712" s="13">
        <v>3</v>
      </c>
      <c r="E712" s="13">
        <v>1</v>
      </c>
      <c r="F712" s="13">
        <v>3.85</v>
      </c>
      <c r="G712" s="13">
        <f t="shared" si="85"/>
        <v>23.1</v>
      </c>
      <c r="H712" s="9"/>
      <c r="I712" s="83"/>
    </row>
    <row r="713" spans="1:9" x14ac:dyDescent="0.25">
      <c r="A713" s="49"/>
      <c r="B713" s="10" t="s">
        <v>276</v>
      </c>
      <c r="C713" s="13">
        <v>2</v>
      </c>
      <c r="D713" s="13">
        <v>10.5</v>
      </c>
      <c r="E713" s="13">
        <v>1</v>
      </c>
      <c r="F713" s="13">
        <v>3.85</v>
      </c>
      <c r="G713" s="13">
        <f t="shared" si="85"/>
        <v>80.850000000000009</v>
      </c>
      <c r="H713" s="9"/>
      <c r="I713" s="83"/>
    </row>
    <row r="714" spans="1:9" x14ac:dyDescent="0.25">
      <c r="A714" s="49"/>
      <c r="B714" s="10"/>
      <c r="C714" s="13">
        <v>2</v>
      </c>
      <c r="D714" s="13">
        <v>4</v>
      </c>
      <c r="E714" s="13">
        <v>1</v>
      </c>
      <c r="F714" s="13">
        <v>3.85</v>
      </c>
      <c r="G714" s="13">
        <f t="shared" si="85"/>
        <v>30.8</v>
      </c>
      <c r="H714" s="9"/>
      <c r="I714" s="83"/>
    </row>
    <row r="715" spans="1:9" x14ac:dyDescent="0.25">
      <c r="A715" s="49"/>
      <c r="B715" s="10" t="s">
        <v>277</v>
      </c>
      <c r="C715" s="13">
        <v>2</v>
      </c>
      <c r="D715" s="13">
        <v>10.5</v>
      </c>
      <c r="E715" s="13">
        <v>1</v>
      </c>
      <c r="F715" s="13">
        <v>3.85</v>
      </c>
      <c r="G715" s="13">
        <f t="shared" si="85"/>
        <v>80.850000000000009</v>
      </c>
      <c r="H715" s="9"/>
      <c r="I715" s="83"/>
    </row>
    <row r="716" spans="1:9" x14ac:dyDescent="0.25">
      <c r="A716" s="49"/>
      <c r="B716" s="10"/>
      <c r="C716" s="13">
        <v>2</v>
      </c>
      <c r="D716" s="13">
        <v>4</v>
      </c>
      <c r="E716" s="13">
        <v>1</v>
      </c>
      <c r="F716" s="13">
        <v>3.85</v>
      </c>
      <c r="G716" s="13">
        <f t="shared" si="85"/>
        <v>30.8</v>
      </c>
      <c r="H716" s="9"/>
      <c r="I716" s="83"/>
    </row>
    <row r="717" spans="1:9" x14ac:dyDescent="0.25">
      <c r="A717" s="49"/>
      <c r="B717" s="10" t="s">
        <v>248</v>
      </c>
      <c r="C717" s="13">
        <v>-1</v>
      </c>
      <c r="D717" s="13">
        <v>2.4</v>
      </c>
      <c r="E717" s="13">
        <v>1</v>
      </c>
      <c r="F717" s="13">
        <v>2.4500000000000002</v>
      </c>
      <c r="G717" s="13">
        <f t="shared" si="85"/>
        <v>-5.88</v>
      </c>
      <c r="H717" s="9"/>
      <c r="I717" s="83"/>
    </row>
    <row r="718" spans="1:9" x14ac:dyDescent="0.25">
      <c r="A718" s="49"/>
      <c r="B718" s="10" t="s">
        <v>249</v>
      </c>
      <c r="C718" s="13">
        <v>-1</v>
      </c>
      <c r="D718" s="13">
        <v>0.6</v>
      </c>
      <c r="E718" s="13">
        <v>1</v>
      </c>
      <c r="F718" s="13">
        <v>1.5</v>
      </c>
      <c r="G718" s="13">
        <f t="shared" si="85"/>
        <v>-0.89999999999999991</v>
      </c>
      <c r="H718" s="9"/>
      <c r="I718" s="83"/>
    </row>
    <row r="719" spans="1:9" x14ac:dyDescent="0.25">
      <c r="A719" s="49"/>
      <c r="B719" s="10" t="s">
        <v>250</v>
      </c>
      <c r="C719" s="13">
        <v>-1</v>
      </c>
      <c r="D719" s="13">
        <v>2.4</v>
      </c>
      <c r="E719" s="13">
        <v>1</v>
      </c>
      <c r="F719" s="13">
        <v>2.4500000000000002</v>
      </c>
      <c r="G719" s="13">
        <f t="shared" si="85"/>
        <v>-5.88</v>
      </c>
      <c r="H719" s="9"/>
      <c r="I719" s="83"/>
    </row>
    <row r="720" spans="1:9" x14ac:dyDescent="0.25">
      <c r="A720" s="49"/>
      <c r="B720" s="10"/>
      <c r="C720" s="13"/>
      <c r="D720" s="13"/>
      <c r="E720" s="13"/>
      <c r="F720" s="13"/>
      <c r="G720" s="13"/>
      <c r="H720" s="9"/>
      <c r="I720" s="83"/>
    </row>
    <row r="721" spans="1:9" x14ac:dyDescent="0.25">
      <c r="A721" s="49"/>
      <c r="B721" s="10"/>
      <c r="C721" s="13"/>
      <c r="D721" s="13"/>
      <c r="E721" s="13"/>
      <c r="F721" s="13"/>
      <c r="G721" s="13"/>
      <c r="H721" s="9"/>
      <c r="I721" s="83"/>
    </row>
    <row r="722" spans="1:9" x14ac:dyDescent="0.25">
      <c r="A722" s="49"/>
      <c r="B722" s="10"/>
      <c r="C722" s="13"/>
      <c r="D722" s="13"/>
      <c r="E722" s="13"/>
      <c r="F722" s="13"/>
      <c r="G722" s="13"/>
      <c r="H722" s="9"/>
      <c r="I722" s="83"/>
    </row>
    <row r="723" spans="1:9" x14ac:dyDescent="0.25">
      <c r="A723" s="49"/>
      <c r="B723" s="18" t="s">
        <v>11</v>
      </c>
      <c r="C723" s="13"/>
      <c r="D723" s="13"/>
      <c r="E723" s="13"/>
      <c r="F723" s="13"/>
      <c r="G723" s="13"/>
      <c r="H723" s="9"/>
      <c r="I723" s="83"/>
    </row>
    <row r="724" spans="1:9" x14ac:dyDescent="0.25">
      <c r="A724" s="49"/>
      <c r="B724" s="10" t="s">
        <v>278</v>
      </c>
      <c r="C724" s="13">
        <v>2</v>
      </c>
      <c r="D724" s="13">
        <v>6</v>
      </c>
      <c r="E724" s="13">
        <v>1</v>
      </c>
      <c r="F724" s="13">
        <v>3.4</v>
      </c>
      <c r="G724" s="13">
        <f t="shared" ref="G724:G740" si="86">PRODUCT(C724:F724)</f>
        <v>40.799999999999997</v>
      </c>
      <c r="H724" s="9"/>
      <c r="I724" s="83"/>
    </row>
    <row r="725" spans="1:9" x14ac:dyDescent="0.25">
      <c r="A725" s="49"/>
      <c r="B725" s="10"/>
      <c r="C725" s="13">
        <v>2</v>
      </c>
      <c r="D725" s="13">
        <v>5</v>
      </c>
      <c r="E725" s="13">
        <v>1</v>
      </c>
      <c r="F725" s="13">
        <v>3.4</v>
      </c>
      <c r="G725" s="13">
        <f t="shared" si="86"/>
        <v>34</v>
      </c>
      <c r="H725" s="9"/>
      <c r="I725" s="83"/>
    </row>
    <row r="726" spans="1:9" x14ac:dyDescent="0.25">
      <c r="A726" s="49"/>
      <c r="B726" s="10" t="s">
        <v>279</v>
      </c>
      <c r="C726" s="13">
        <v>2</v>
      </c>
      <c r="D726" s="13">
        <v>3.3</v>
      </c>
      <c r="E726" s="13">
        <v>1</v>
      </c>
      <c r="F726" s="13">
        <v>3.4</v>
      </c>
      <c r="G726" s="13">
        <f t="shared" ref="G726:G735" si="87">PRODUCT(C726:F726)</f>
        <v>22.439999999999998</v>
      </c>
      <c r="H726" s="9"/>
      <c r="I726" s="83"/>
    </row>
    <row r="727" spans="1:9" x14ac:dyDescent="0.25">
      <c r="A727" s="49"/>
      <c r="B727" s="10"/>
      <c r="C727" s="13">
        <v>2</v>
      </c>
      <c r="D727" s="13">
        <v>3.9</v>
      </c>
      <c r="E727" s="13">
        <v>1</v>
      </c>
      <c r="F727" s="13">
        <v>3.4</v>
      </c>
      <c r="G727" s="13">
        <f t="shared" si="87"/>
        <v>26.52</v>
      </c>
      <c r="H727" s="9"/>
      <c r="I727" s="83"/>
    </row>
    <row r="728" spans="1:9" x14ac:dyDescent="0.25">
      <c r="A728" s="49"/>
      <c r="B728" s="10" t="s">
        <v>262</v>
      </c>
      <c r="C728" s="13">
        <v>2</v>
      </c>
      <c r="D728" s="13">
        <v>3.89</v>
      </c>
      <c r="E728" s="13">
        <v>1</v>
      </c>
      <c r="F728" s="13">
        <v>3.4</v>
      </c>
      <c r="G728" s="13">
        <f t="shared" si="87"/>
        <v>26.452000000000002</v>
      </c>
      <c r="H728" s="9"/>
      <c r="I728" s="83"/>
    </row>
    <row r="729" spans="1:9" x14ac:dyDescent="0.25">
      <c r="A729" s="49"/>
      <c r="B729" s="10"/>
      <c r="C729" s="13">
        <v>2</v>
      </c>
      <c r="D729" s="13">
        <v>5.5</v>
      </c>
      <c r="E729" s="13">
        <v>1</v>
      </c>
      <c r="F729" s="13">
        <v>3.4</v>
      </c>
      <c r="G729" s="13">
        <f t="shared" si="87"/>
        <v>37.4</v>
      </c>
      <c r="H729" s="9"/>
      <c r="I729" s="83"/>
    </row>
    <row r="730" spans="1:9" x14ac:dyDescent="0.25">
      <c r="A730" s="49"/>
      <c r="B730" s="10" t="s">
        <v>280</v>
      </c>
      <c r="C730" s="13">
        <v>2</v>
      </c>
      <c r="D730" s="13">
        <v>6.31</v>
      </c>
      <c r="E730" s="13">
        <v>1</v>
      </c>
      <c r="F730" s="13">
        <v>3.4</v>
      </c>
      <c r="G730" s="13">
        <f t="shared" si="87"/>
        <v>42.907999999999994</v>
      </c>
      <c r="H730" s="9"/>
      <c r="I730" s="83"/>
    </row>
    <row r="731" spans="1:9" x14ac:dyDescent="0.25">
      <c r="A731" s="49"/>
      <c r="B731" s="10"/>
      <c r="C731" s="13">
        <v>2</v>
      </c>
      <c r="D731" s="13">
        <v>3.89</v>
      </c>
      <c r="E731" s="13">
        <v>1</v>
      </c>
      <c r="F731" s="13">
        <v>3.4</v>
      </c>
      <c r="G731" s="13">
        <f t="shared" si="87"/>
        <v>26.452000000000002</v>
      </c>
      <c r="H731" s="9"/>
      <c r="I731" s="83"/>
    </row>
    <row r="732" spans="1:9" x14ac:dyDescent="0.25">
      <c r="A732" s="49"/>
      <c r="B732" s="10" t="s">
        <v>281</v>
      </c>
      <c r="C732" s="13">
        <v>2</v>
      </c>
      <c r="D732" s="13">
        <v>3.6</v>
      </c>
      <c r="E732" s="13">
        <v>1</v>
      </c>
      <c r="F732" s="13">
        <v>3.4</v>
      </c>
      <c r="G732" s="13">
        <f t="shared" si="87"/>
        <v>24.48</v>
      </c>
      <c r="H732" s="9"/>
      <c r="I732" s="83"/>
    </row>
    <row r="733" spans="1:9" x14ac:dyDescent="0.25">
      <c r="A733" s="49"/>
      <c r="B733" s="10"/>
      <c r="C733" s="13">
        <v>2</v>
      </c>
      <c r="D733" s="13">
        <v>3.3</v>
      </c>
      <c r="E733" s="13">
        <v>1</v>
      </c>
      <c r="F733" s="13">
        <v>3.4</v>
      </c>
      <c r="G733" s="13">
        <f t="shared" si="87"/>
        <v>22.439999999999998</v>
      </c>
      <c r="H733" s="9"/>
      <c r="I733" s="83"/>
    </row>
    <row r="734" spans="1:9" x14ac:dyDescent="0.25">
      <c r="A734" s="49"/>
      <c r="B734" s="10" t="s">
        <v>282</v>
      </c>
      <c r="C734" s="13">
        <v>2</v>
      </c>
      <c r="D734" s="13">
        <v>2.4</v>
      </c>
      <c r="E734" s="13">
        <v>1</v>
      </c>
      <c r="F734" s="13">
        <v>3.4</v>
      </c>
      <c r="G734" s="13">
        <f t="shared" si="87"/>
        <v>16.32</v>
      </c>
      <c r="H734" s="9"/>
      <c r="I734" s="83"/>
    </row>
    <row r="735" spans="1:9" x14ac:dyDescent="0.25">
      <c r="A735" s="49"/>
      <c r="B735" s="10"/>
      <c r="C735" s="13">
        <v>2</v>
      </c>
      <c r="D735" s="13">
        <v>3.3</v>
      </c>
      <c r="E735" s="13">
        <v>1</v>
      </c>
      <c r="F735" s="13">
        <v>3.4</v>
      </c>
      <c r="G735" s="13">
        <f t="shared" si="87"/>
        <v>22.439999999999998</v>
      </c>
      <c r="H735" s="9"/>
      <c r="I735" s="83"/>
    </row>
    <row r="736" spans="1:9" x14ac:dyDescent="0.25">
      <c r="A736" s="49"/>
      <c r="B736" s="10" t="s">
        <v>283</v>
      </c>
      <c r="C736" s="13">
        <v>2</v>
      </c>
      <c r="D736" s="13">
        <v>6.3</v>
      </c>
      <c r="E736" s="13">
        <v>1</v>
      </c>
      <c r="F736" s="13">
        <v>3.4</v>
      </c>
      <c r="G736" s="13">
        <f t="shared" si="86"/>
        <v>42.839999999999996</v>
      </c>
      <c r="H736" s="9"/>
      <c r="I736" s="83"/>
    </row>
    <row r="737" spans="1:9" x14ac:dyDescent="0.25">
      <c r="A737" s="49"/>
      <c r="B737" s="10"/>
      <c r="C737" s="13">
        <v>2</v>
      </c>
      <c r="D737" s="13">
        <v>8.3000000000000007</v>
      </c>
      <c r="E737" s="13">
        <v>1</v>
      </c>
      <c r="F737" s="13">
        <v>3.4</v>
      </c>
      <c r="G737" s="13">
        <f t="shared" si="86"/>
        <v>56.440000000000005</v>
      </c>
      <c r="H737" s="9"/>
      <c r="I737" s="83"/>
    </row>
    <row r="738" spans="1:9" x14ac:dyDescent="0.25">
      <c r="A738" s="49"/>
      <c r="B738" s="10" t="s">
        <v>284</v>
      </c>
      <c r="C738" s="13">
        <v>2</v>
      </c>
      <c r="D738" s="13">
        <v>3</v>
      </c>
      <c r="E738" s="13">
        <v>1</v>
      </c>
      <c r="F738" s="13">
        <v>3.4</v>
      </c>
      <c r="G738" s="13">
        <f t="shared" si="86"/>
        <v>20.399999999999999</v>
      </c>
      <c r="H738" s="9"/>
      <c r="I738" s="83"/>
    </row>
    <row r="739" spans="1:9" x14ac:dyDescent="0.25">
      <c r="A739" s="49"/>
      <c r="B739" s="10"/>
      <c r="C739" s="13">
        <v>1</v>
      </c>
      <c r="D739" s="13">
        <v>1</v>
      </c>
      <c r="E739" s="13">
        <v>3</v>
      </c>
      <c r="F739" s="13">
        <v>3.4</v>
      </c>
      <c r="G739" s="13">
        <f t="shared" si="86"/>
        <v>10.199999999999999</v>
      </c>
      <c r="H739" s="9"/>
      <c r="I739" s="83"/>
    </row>
    <row r="740" spans="1:9" x14ac:dyDescent="0.25">
      <c r="A740" s="49"/>
      <c r="B740" s="10" t="s">
        <v>285</v>
      </c>
      <c r="C740" s="13">
        <v>2</v>
      </c>
      <c r="D740" s="13">
        <v>9</v>
      </c>
      <c r="E740" s="13">
        <v>1</v>
      </c>
      <c r="F740" s="13">
        <v>3.4</v>
      </c>
      <c r="G740" s="13">
        <f t="shared" si="86"/>
        <v>61.199999999999996</v>
      </c>
      <c r="H740" s="9"/>
      <c r="I740" s="83"/>
    </row>
    <row r="741" spans="1:9" x14ac:dyDescent="0.25">
      <c r="A741" s="49"/>
      <c r="B741" s="10"/>
      <c r="C741" s="13">
        <v>2</v>
      </c>
      <c r="D741" s="13">
        <v>4.5</v>
      </c>
      <c r="E741" s="13">
        <v>1</v>
      </c>
      <c r="F741" s="13">
        <v>3.4</v>
      </c>
      <c r="G741" s="13">
        <f t="shared" ref="G741:G751" si="88">PRODUCT(C741:F741)</f>
        <v>30.599999999999998</v>
      </c>
      <c r="H741" s="9"/>
      <c r="I741" s="83"/>
    </row>
    <row r="742" spans="1:9" x14ac:dyDescent="0.25">
      <c r="A742" s="49"/>
      <c r="B742" s="10" t="s">
        <v>286</v>
      </c>
      <c r="C742" s="13">
        <v>2</v>
      </c>
      <c r="D742" s="13">
        <v>2</v>
      </c>
      <c r="E742" s="13">
        <v>1</v>
      </c>
      <c r="F742" s="13">
        <v>3.4</v>
      </c>
      <c r="G742" s="13">
        <f t="shared" si="88"/>
        <v>13.6</v>
      </c>
      <c r="H742" s="9"/>
      <c r="I742" s="83"/>
    </row>
    <row r="743" spans="1:9" x14ac:dyDescent="0.25">
      <c r="A743" s="49"/>
      <c r="B743" s="10"/>
      <c r="C743" s="13">
        <v>2</v>
      </c>
      <c r="D743" s="13">
        <v>2.4500000000000002</v>
      </c>
      <c r="E743" s="13">
        <v>1</v>
      </c>
      <c r="F743" s="13">
        <v>3.4</v>
      </c>
      <c r="G743" s="13">
        <f t="shared" si="88"/>
        <v>16.66</v>
      </c>
      <c r="H743" s="9"/>
      <c r="I743" s="83"/>
    </row>
    <row r="744" spans="1:9" x14ac:dyDescent="0.25">
      <c r="A744" s="49"/>
      <c r="B744" s="10" t="s">
        <v>287</v>
      </c>
      <c r="C744" s="13">
        <v>2</v>
      </c>
      <c r="D744" s="13">
        <v>2.25</v>
      </c>
      <c r="E744" s="13">
        <v>1</v>
      </c>
      <c r="F744" s="13">
        <v>3.4</v>
      </c>
      <c r="G744" s="13">
        <f t="shared" si="88"/>
        <v>15.299999999999999</v>
      </c>
      <c r="H744" s="9"/>
      <c r="I744" s="83"/>
    </row>
    <row r="745" spans="1:9" x14ac:dyDescent="0.25">
      <c r="A745" s="49"/>
      <c r="B745" s="10"/>
      <c r="C745" s="13">
        <v>2</v>
      </c>
      <c r="D745" s="13">
        <v>2.23</v>
      </c>
      <c r="E745" s="13">
        <v>1</v>
      </c>
      <c r="F745" s="13">
        <v>3.4</v>
      </c>
      <c r="G745" s="13">
        <f t="shared" si="88"/>
        <v>15.164</v>
      </c>
      <c r="H745" s="9"/>
      <c r="I745" s="83"/>
    </row>
    <row r="746" spans="1:9" x14ac:dyDescent="0.25">
      <c r="A746" s="49"/>
      <c r="B746" s="10" t="s">
        <v>274</v>
      </c>
      <c r="C746" s="13">
        <v>2</v>
      </c>
      <c r="D746" s="13">
        <v>6.1</v>
      </c>
      <c r="E746" s="13">
        <v>1</v>
      </c>
      <c r="F746" s="13">
        <v>3.4</v>
      </c>
      <c r="G746" s="13">
        <f t="shared" ref="G746:G747" si="89">PRODUCT(C746:F746)</f>
        <v>41.48</v>
      </c>
      <c r="H746" s="9"/>
      <c r="I746" s="83"/>
    </row>
    <row r="747" spans="1:9" x14ac:dyDescent="0.25">
      <c r="A747" s="49"/>
      <c r="B747" s="10"/>
      <c r="C747" s="13">
        <v>2</v>
      </c>
      <c r="D747" s="13">
        <v>2.5</v>
      </c>
      <c r="E747" s="13">
        <v>1</v>
      </c>
      <c r="F747" s="13">
        <v>3.4</v>
      </c>
      <c r="G747" s="13">
        <f t="shared" si="89"/>
        <v>17</v>
      </c>
      <c r="H747" s="9"/>
      <c r="I747" s="83"/>
    </row>
    <row r="748" spans="1:9" x14ac:dyDescent="0.25">
      <c r="A748" s="49"/>
      <c r="B748" s="10" t="s">
        <v>288</v>
      </c>
      <c r="C748" s="13">
        <v>2</v>
      </c>
      <c r="D748" s="13">
        <v>3.4</v>
      </c>
      <c r="E748" s="13">
        <v>1</v>
      </c>
      <c r="F748" s="13">
        <v>3.4</v>
      </c>
      <c r="G748" s="13">
        <f t="shared" si="88"/>
        <v>23.119999999999997</v>
      </c>
      <c r="H748" s="9"/>
      <c r="I748" s="83"/>
    </row>
    <row r="749" spans="1:9" x14ac:dyDescent="0.25">
      <c r="A749" s="49"/>
      <c r="B749" s="10"/>
      <c r="C749" s="13">
        <v>2</v>
      </c>
      <c r="D749" s="13">
        <v>5.7</v>
      </c>
      <c r="E749" s="13">
        <v>1</v>
      </c>
      <c r="F749" s="13">
        <v>3.4</v>
      </c>
      <c r="G749" s="13">
        <f t="shared" si="88"/>
        <v>38.76</v>
      </c>
      <c r="H749" s="9"/>
      <c r="I749" s="83"/>
    </row>
    <row r="750" spans="1:9" x14ac:dyDescent="0.25">
      <c r="A750" s="49"/>
      <c r="B750" s="10" t="s">
        <v>289</v>
      </c>
      <c r="C750" s="13">
        <v>2</v>
      </c>
      <c r="D750" s="13">
        <v>1.65</v>
      </c>
      <c r="E750" s="13">
        <v>1</v>
      </c>
      <c r="F750" s="13">
        <v>3.4</v>
      </c>
      <c r="G750" s="13">
        <f t="shared" si="88"/>
        <v>11.219999999999999</v>
      </c>
      <c r="H750" s="9"/>
      <c r="I750" s="83"/>
    </row>
    <row r="751" spans="1:9" x14ac:dyDescent="0.25">
      <c r="A751" s="49"/>
      <c r="B751" s="10"/>
      <c r="C751" s="13">
        <v>2</v>
      </c>
      <c r="D751" s="13">
        <v>3.5</v>
      </c>
      <c r="E751" s="13">
        <v>1</v>
      </c>
      <c r="F751" s="13">
        <v>3.4</v>
      </c>
      <c r="G751" s="13">
        <f t="shared" si="88"/>
        <v>23.8</v>
      </c>
      <c r="H751" s="9"/>
      <c r="I751" s="83"/>
    </row>
    <row r="752" spans="1:9" x14ac:dyDescent="0.25">
      <c r="A752" s="49"/>
      <c r="B752" s="10" t="s">
        <v>290</v>
      </c>
      <c r="C752" s="13">
        <v>2</v>
      </c>
      <c r="D752" s="13">
        <v>1.645</v>
      </c>
      <c r="E752" s="13">
        <v>1</v>
      </c>
      <c r="F752" s="13">
        <v>3.4</v>
      </c>
      <c r="G752" s="13">
        <f t="shared" ref="G752:G759" si="90">PRODUCT(C752:F752)</f>
        <v>11.186</v>
      </c>
      <c r="H752" s="9"/>
      <c r="I752" s="83"/>
    </row>
    <row r="753" spans="1:9" x14ac:dyDescent="0.25">
      <c r="A753" s="49"/>
      <c r="B753" s="10"/>
      <c r="C753" s="13">
        <v>2</v>
      </c>
      <c r="D753" s="13">
        <v>2</v>
      </c>
      <c r="E753" s="13">
        <v>1</v>
      </c>
      <c r="F753" s="13">
        <v>3.4</v>
      </c>
      <c r="G753" s="13">
        <f t="shared" si="90"/>
        <v>13.6</v>
      </c>
      <c r="H753" s="9"/>
      <c r="I753" s="83"/>
    </row>
    <row r="754" spans="1:9" x14ac:dyDescent="0.25">
      <c r="A754" s="49"/>
      <c r="B754" s="10" t="s">
        <v>291</v>
      </c>
      <c r="C754" s="13">
        <v>2</v>
      </c>
      <c r="D754" s="13">
        <v>3.8</v>
      </c>
      <c r="E754" s="13">
        <v>1</v>
      </c>
      <c r="F754" s="13">
        <v>3.4</v>
      </c>
      <c r="G754" s="13">
        <f t="shared" si="90"/>
        <v>25.84</v>
      </c>
      <c r="H754" s="9"/>
      <c r="I754" s="83"/>
    </row>
    <row r="755" spans="1:9" x14ac:dyDescent="0.25">
      <c r="A755" s="49"/>
      <c r="B755" s="10"/>
      <c r="C755" s="13">
        <v>2</v>
      </c>
      <c r="D755" s="13">
        <v>5.7</v>
      </c>
      <c r="E755" s="13">
        <v>1</v>
      </c>
      <c r="F755" s="13">
        <v>3.4</v>
      </c>
      <c r="G755" s="13">
        <f t="shared" si="90"/>
        <v>38.76</v>
      </c>
      <c r="H755" s="9"/>
      <c r="I755" s="83"/>
    </row>
    <row r="756" spans="1:9" x14ac:dyDescent="0.25">
      <c r="A756" s="49"/>
      <c r="B756" s="10" t="s">
        <v>292</v>
      </c>
      <c r="C756" s="13">
        <v>2</v>
      </c>
      <c r="D756" s="13">
        <v>4.0999999999999996</v>
      </c>
      <c r="E756" s="13">
        <v>1</v>
      </c>
      <c r="F756" s="13">
        <v>3.4</v>
      </c>
      <c r="G756" s="13">
        <f t="shared" si="90"/>
        <v>27.879999999999995</v>
      </c>
      <c r="H756" s="9"/>
      <c r="I756" s="83"/>
    </row>
    <row r="757" spans="1:9" x14ac:dyDescent="0.25">
      <c r="A757" s="49"/>
      <c r="B757" s="10"/>
      <c r="C757" s="13">
        <v>2</v>
      </c>
      <c r="D757" s="13">
        <v>5.7</v>
      </c>
      <c r="E757" s="13">
        <v>1</v>
      </c>
      <c r="F757" s="13">
        <v>3.4</v>
      </c>
      <c r="G757" s="13">
        <f t="shared" si="90"/>
        <v>38.76</v>
      </c>
      <c r="H757" s="9"/>
      <c r="I757" s="83"/>
    </row>
    <row r="758" spans="1:9" x14ac:dyDescent="0.25">
      <c r="A758" s="49"/>
      <c r="B758" s="10" t="s">
        <v>290</v>
      </c>
      <c r="C758" s="13">
        <v>4</v>
      </c>
      <c r="D758" s="13">
        <v>1.65</v>
      </c>
      <c r="E758" s="13">
        <v>1</v>
      </c>
      <c r="F758" s="13">
        <v>3.4</v>
      </c>
      <c r="G758" s="13">
        <f t="shared" si="90"/>
        <v>22.439999999999998</v>
      </c>
      <c r="H758" s="9"/>
      <c r="I758" s="83"/>
    </row>
    <row r="759" spans="1:9" x14ac:dyDescent="0.25">
      <c r="A759" s="49"/>
      <c r="B759" s="10"/>
      <c r="C759" s="13">
        <v>4</v>
      </c>
      <c r="D759" s="13">
        <v>3.2</v>
      </c>
      <c r="E759" s="13">
        <v>1</v>
      </c>
      <c r="F759" s="13">
        <v>3.4</v>
      </c>
      <c r="G759" s="13">
        <f t="shared" si="90"/>
        <v>43.52</v>
      </c>
      <c r="H759" s="9"/>
      <c r="I759" s="83"/>
    </row>
    <row r="760" spans="1:9" x14ac:dyDescent="0.25">
      <c r="A760" s="49"/>
      <c r="B760" s="10" t="s">
        <v>289</v>
      </c>
      <c r="C760" s="13">
        <v>4</v>
      </c>
      <c r="D760" s="13">
        <v>1.65</v>
      </c>
      <c r="E760" s="13">
        <v>1</v>
      </c>
      <c r="F760" s="13">
        <v>3.4</v>
      </c>
      <c r="G760" s="13">
        <f t="shared" ref="G760:G761" si="91">PRODUCT(C760:F760)</f>
        <v>22.439999999999998</v>
      </c>
      <c r="H760" s="9"/>
      <c r="I760" s="83"/>
    </row>
    <row r="761" spans="1:9" x14ac:dyDescent="0.25">
      <c r="A761" s="49"/>
      <c r="B761" s="10"/>
      <c r="C761" s="13">
        <v>4</v>
      </c>
      <c r="D761" s="13">
        <v>2.5</v>
      </c>
      <c r="E761" s="13">
        <v>1</v>
      </c>
      <c r="F761" s="13">
        <v>3.4</v>
      </c>
      <c r="G761" s="13">
        <f t="shared" si="91"/>
        <v>34</v>
      </c>
      <c r="H761" s="9"/>
      <c r="I761" s="83"/>
    </row>
    <row r="762" spans="1:9" x14ac:dyDescent="0.25">
      <c r="A762" s="49"/>
      <c r="B762" s="10" t="s">
        <v>293</v>
      </c>
      <c r="C762" s="13">
        <v>2</v>
      </c>
      <c r="D762" s="13">
        <v>4.8</v>
      </c>
      <c r="E762" s="13">
        <v>1</v>
      </c>
      <c r="F762" s="13">
        <v>3.4</v>
      </c>
      <c r="G762" s="13">
        <f t="shared" ref="G762:G765" si="92">PRODUCT(C762:F762)</f>
        <v>32.64</v>
      </c>
      <c r="H762" s="9"/>
      <c r="I762" s="83"/>
    </row>
    <row r="763" spans="1:9" x14ac:dyDescent="0.25">
      <c r="A763" s="49"/>
      <c r="B763" s="10"/>
      <c r="C763" s="13">
        <v>2</v>
      </c>
      <c r="D763" s="13">
        <v>5.7</v>
      </c>
      <c r="E763" s="13">
        <v>1</v>
      </c>
      <c r="F763" s="13">
        <v>3.4</v>
      </c>
      <c r="G763" s="13">
        <f t="shared" si="92"/>
        <v>38.76</v>
      </c>
      <c r="H763" s="9"/>
      <c r="I763" s="83"/>
    </row>
    <row r="764" spans="1:9" x14ac:dyDescent="0.25">
      <c r="A764" s="49"/>
      <c r="B764" s="10" t="s">
        <v>294</v>
      </c>
      <c r="C764" s="13">
        <v>2</v>
      </c>
      <c r="D764" s="13">
        <v>16.469000000000001</v>
      </c>
      <c r="E764" s="13">
        <v>1</v>
      </c>
      <c r="F764" s="13">
        <v>3.4</v>
      </c>
      <c r="G764" s="13">
        <f t="shared" si="92"/>
        <v>111.98920000000001</v>
      </c>
      <c r="H764" s="9"/>
      <c r="I764" s="83"/>
    </row>
    <row r="765" spans="1:9" x14ac:dyDescent="0.25">
      <c r="A765" s="49"/>
      <c r="B765" s="10"/>
      <c r="C765" s="13">
        <v>2</v>
      </c>
      <c r="D765" s="13">
        <v>2.61</v>
      </c>
      <c r="E765" s="13">
        <v>1</v>
      </c>
      <c r="F765" s="13">
        <v>3.4</v>
      </c>
      <c r="G765" s="13">
        <f t="shared" si="92"/>
        <v>17.747999999999998</v>
      </c>
      <c r="H765" s="9"/>
      <c r="I765" s="83"/>
    </row>
    <row r="766" spans="1:9" x14ac:dyDescent="0.25">
      <c r="A766" s="49"/>
      <c r="B766" s="10" t="s">
        <v>162</v>
      </c>
      <c r="C766" s="13">
        <v>-16</v>
      </c>
      <c r="D766" s="13">
        <v>1.2</v>
      </c>
      <c r="E766" s="13">
        <v>1</v>
      </c>
      <c r="F766" s="13">
        <v>1.65</v>
      </c>
      <c r="G766" s="13">
        <f t="shared" ref="G766:G773" si="93">PRODUCT(C766:F766)</f>
        <v>-31.679999999999996</v>
      </c>
      <c r="H766" s="9"/>
      <c r="I766" s="83"/>
    </row>
    <row r="767" spans="1:9" x14ac:dyDescent="0.25">
      <c r="A767" s="49"/>
      <c r="B767" s="10" t="s">
        <v>163</v>
      </c>
      <c r="C767" s="13">
        <v>-2</v>
      </c>
      <c r="D767" s="13">
        <v>0.75</v>
      </c>
      <c r="E767" s="13">
        <v>1</v>
      </c>
      <c r="F767" s="13">
        <v>0.75</v>
      </c>
      <c r="G767" s="13">
        <f t="shared" si="93"/>
        <v>-1.125</v>
      </c>
      <c r="H767" s="9"/>
      <c r="I767" s="83"/>
    </row>
    <row r="768" spans="1:9" x14ac:dyDescent="0.25">
      <c r="A768" s="49"/>
      <c r="B768" s="10" t="s">
        <v>164</v>
      </c>
      <c r="C768" s="13">
        <v>-1</v>
      </c>
      <c r="D768" s="13">
        <v>1.2</v>
      </c>
      <c r="E768" s="13">
        <v>1</v>
      </c>
      <c r="F768" s="13">
        <v>0.6</v>
      </c>
      <c r="G768" s="13">
        <f t="shared" si="93"/>
        <v>-0.72</v>
      </c>
      <c r="H768" s="9"/>
      <c r="I768" s="83"/>
    </row>
    <row r="769" spans="1:9" x14ac:dyDescent="0.25">
      <c r="A769" s="49"/>
      <c r="B769" s="10" t="s">
        <v>166</v>
      </c>
      <c r="C769" s="13">
        <v>-2</v>
      </c>
      <c r="D769" s="13">
        <v>3</v>
      </c>
      <c r="E769" s="13">
        <v>1</v>
      </c>
      <c r="F769" s="13">
        <v>2.7</v>
      </c>
      <c r="G769" s="13">
        <f t="shared" si="93"/>
        <v>-16.200000000000003</v>
      </c>
      <c r="H769" s="9"/>
      <c r="I769" s="83"/>
    </row>
    <row r="770" spans="1:9" x14ac:dyDescent="0.25">
      <c r="A770" s="49"/>
      <c r="B770" s="10" t="s">
        <v>243</v>
      </c>
      <c r="C770" s="13">
        <v>-8</v>
      </c>
      <c r="D770" s="13">
        <v>1.2</v>
      </c>
      <c r="E770" s="13">
        <v>1</v>
      </c>
      <c r="F770" s="13">
        <v>2.4500000000000002</v>
      </c>
      <c r="G770" s="13">
        <f t="shared" si="93"/>
        <v>-23.52</v>
      </c>
      <c r="H770" s="9"/>
      <c r="I770" s="83"/>
    </row>
    <row r="771" spans="1:9" x14ac:dyDescent="0.25">
      <c r="A771" s="49"/>
      <c r="B771" s="10" t="s">
        <v>245</v>
      </c>
      <c r="C771" s="13">
        <v>-30</v>
      </c>
      <c r="D771" s="13">
        <v>1</v>
      </c>
      <c r="E771" s="13">
        <v>1</v>
      </c>
      <c r="F771" s="13">
        <v>2.4500000000000002</v>
      </c>
      <c r="G771" s="13">
        <f t="shared" si="93"/>
        <v>-73.5</v>
      </c>
      <c r="H771" s="9"/>
      <c r="I771" s="83"/>
    </row>
    <row r="772" spans="1:9" x14ac:dyDescent="0.25">
      <c r="A772" s="49"/>
      <c r="B772" s="10" t="s">
        <v>251</v>
      </c>
      <c r="C772" s="13">
        <v>-2</v>
      </c>
      <c r="D772" s="13">
        <v>2</v>
      </c>
      <c r="E772" s="13">
        <v>1</v>
      </c>
      <c r="F772" s="13">
        <v>2.4500000000000002</v>
      </c>
      <c r="G772" s="13">
        <f t="shared" si="93"/>
        <v>-9.8000000000000007</v>
      </c>
      <c r="H772" s="9"/>
      <c r="I772" s="83"/>
    </row>
    <row r="773" spans="1:9" x14ac:dyDescent="0.25">
      <c r="A773" s="49"/>
      <c r="B773" s="10" t="s">
        <v>246</v>
      </c>
      <c r="C773" s="13">
        <v>-6</v>
      </c>
      <c r="D773" s="13">
        <v>0.85</v>
      </c>
      <c r="E773" s="13">
        <v>1</v>
      </c>
      <c r="F773" s="13">
        <v>2.4500000000000002</v>
      </c>
      <c r="G773" s="13">
        <f t="shared" si="93"/>
        <v>-12.494999999999999</v>
      </c>
      <c r="H773" s="9"/>
      <c r="I773" s="83"/>
    </row>
    <row r="774" spans="1:9" x14ac:dyDescent="0.25">
      <c r="A774" s="49"/>
      <c r="B774" s="10"/>
      <c r="C774" s="13"/>
      <c r="D774" s="13"/>
      <c r="E774" s="13"/>
      <c r="F774" s="13"/>
      <c r="G774" s="13">
        <f t="shared" ref="G774:G775" si="94">PRODUCT(C774:F774)</f>
        <v>0</v>
      </c>
      <c r="H774" s="9"/>
      <c r="I774" s="83"/>
    </row>
    <row r="775" spans="1:9" x14ac:dyDescent="0.25">
      <c r="A775" s="49"/>
      <c r="B775" s="10"/>
      <c r="C775" s="13"/>
      <c r="D775" s="13"/>
      <c r="E775" s="13"/>
      <c r="F775" s="13"/>
      <c r="G775" s="13">
        <f t="shared" si="94"/>
        <v>0</v>
      </c>
      <c r="H775" s="9"/>
      <c r="I775" s="83"/>
    </row>
    <row r="776" spans="1:9" x14ac:dyDescent="0.25">
      <c r="A776" s="49"/>
      <c r="B776" s="18" t="s">
        <v>12</v>
      </c>
      <c r="C776" s="13"/>
      <c r="D776" s="13"/>
      <c r="E776" s="13"/>
      <c r="F776" s="13"/>
      <c r="G776" s="13"/>
      <c r="H776" s="9"/>
      <c r="I776" s="83"/>
    </row>
    <row r="777" spans="1:9" x14ac:dyDescent="0.25">
      <c r="A777" s="49"/>
      <c r="B777" s="10" t="s">
        <v>295</v>
      </c>
      <c r="C777" s="13">
        <v>2</v>
      </c>
      <c r="D777" s="13">
        <v>6.31</v>
      </c>
      <c r="E777" s="13">
        <v>1</v>
      </c>
      <c r="F777" s="13">
        <v>2.1</v>
      </c>
      <c r="G777" s="13">
        <f t="shared" ref="G777:G781" si="95">PRODUCT(C777:F777)</f>
        <v>26.501999999999999</v>
      </c>
      <c r="H777" s="9"/>
      <c r="I777" s="83"/>
    </row>
    <row r="778" spans="1:9" x14ac:dyDescent="0.25">
      <c r="A778" s="49"/>
      <c r="B778" s="10"/>
      <c r="C778" s="13">
        <v>2</v>
      </c>
      <c r="D778" s="13">
        <v>3.89</v>
      </c>
      <c r="E778" s="13">
        <v>1</v>
      </c>
      <c r="F778" s="13">
        <v>2.1</v>
      </c>
      <c r="G778" s="13">
        <f t="shared" si="95"/>
        <v>16.338000000000001</v>
      </c>
      <c r="H778" s="9"/>
      <c r="I778" s="83"/>
    </row>
    <row r="779" spans="1:9" x14ac:dyDescent="0.25">
      <c r="A779" s="49"/>
      <c r="B779" s="10" t="s">
        <v>296</v>
      </c>
      <c r="C779" s="13">
        <v>2</v>
      </c>
      <c r="D779" s="13">
        <v>6.1</v>
      </c>
      <c r="E779" s="13">
        <v>1</v>
      </c>
      <c r="F779" s="13">
        <v>2.1</v>
      </c>
      <c r="G779" s="13">
        <f t="shared" si="95"/>
        <v>25.62</v>
      </c>
      <c r="H779" s="9"/>
      <c r="I779" s="83"/>
    </row>
    <row r="780" spans="1:9" x14ac:dyDescent="0.25">
      <c r="A780" s="49"/>
      <c r="B780" s="10"/>
      <c r="C780" s="13">
        <v>2</v>
      </c>
      <c r="D780" s="13">
        <v>2.5</v>
      </c>
      <c r="E780" s="13">
        <v>1</v>
      </c>
      <c r="F780" s="13">
        <v>2.1</v>
      </c>
      <c r="G780" s="13">
        <f t="shared" si="95"/>
        <v>10.5</v>
      </c>
      <c r="H780" s="9"/>
      <c r="I780" s="83"/>
    </row>
    <row r="781" spans="1:9" x14ac:dyDescent="0.25">
      <c r="A781" s="49"/>
      <c r="B781" s="10" t="s">
        <v>14</v>
      </c>
      <c r="C781" s="13">
        <v>-2</v>
      </c>
      <c r="D781" s="13">
        <v>0.75</v>
      </c>
      <c r="E781" s="13">
        <v>1</v>
      </c>
      <c r="F781" s="13">
        <v>2.1</v>
      </c>
      <c r="G781" s="13">
        <f t="shared" si="95"/>
        <v>-3.1500000000000004</v>
      </c>
      <c r="H781" s="9"/>
      <c r="I781" s="83"/>
    </row>
    <row r="782" spans="1:9" x14ac:dyDescent="0.25">
      <c r="A782" s="49"/>
      <c r="B782" s="18"/>
      <c r="C782" s="13"/>
      <c r="D782" s="13"/>
      <c r="E782" s="13"/>
      <c r="F782" s="13"/>
      <c r="G782" s="13"/>
      <c r="H782" s="9"/>
      <c r="I782" s="83"/>
    </row>
    <row r="783" spans="1:9" x14ac:dyDescent="0.25">
      <c r="A783" s="49"/>
      <c r="B783" s="18" t="s">
        <v>26</v>
      </c>
      <c r="C783" s="13"/>
      <c r="D783" s="13"/>
      <c r="E783" s="13"/>
      <c r="F783" s="13"/>
      <c r="G783" s="13"/>
      <c r="H783" s="9"/>
      <c r="I783" s="83"/>
    </row>
    <row r="784" spans="1:9" x14ac:dyDescent="0.25">
      <c r="A784" s="49"/>
      <c r="B784" s="10" t="s">
        <v>10</v>
      </c>
      <c r="C784" s="13">
        <v>1</v>
      </c>
      <c r="D784" s="13">
        <v>843</v>
      </c>
      <c r="E784" s="13">
        <v>1</v>
      </c>
      <c r="F784" s="13">
        <v>1</v>
      </c>
      <c r="G784" s="13">
        <f t="shared" ref="G784:G788" si="96">PRODUCT(C784:F784)</f>
        <v>843</v>
      </c>
      <c r="H784" s="9"/>
      <c r="I784" s="83"/>
    </row>
    <row r="785" spans="1:9" x14ac:dyDescent="0.25">
      <c r="A785" s="49"/>
      <c r="B785" s="10" t="s">
        <v>11</v>
      </c>
      <c r="C785" s="13">
        <v>1</v>
      </c>
      <c r="D785" s="13">
        <v>613</v>
      </c>
      <c r="E785" s="13">
        <v>1</v>
      </c>
      <c r="F785" s="13">
        <v>1</v>
      </c>
      <c r="G785" s="13">
        <f t="shared" si="96"/>
        <v>613</v>
      </c>
      <c r="H785" s="9"/>
      <c r="I785" s="83"/>
    </row>
    <row r="786" spans="1:9" x14ac:dyDescent="0.25">
      <c r="A786" s="49"/>
      <c r="B786" s="10" t="s">
        <v>12</v>
      </c>
      <c r="C786" s="13">
        <v>1</v>
      </c>
      <c r="D786" s="13">
        <v>139</v>
      </c>
      <c r="E786" s="13">
        <v>1</v>
      </c>
      <c r="F786" s="13">
        <v>1</v>
      </c>
      <c r="G786" s="13">
        <f t="shared" si="96"/>
        <v>139</v>
      </c>
      <c r="H786" s="9"/>
      <c r="I786" s="83"/>
    </row>
    <row r="787" spans="1:9" x14ac:dyDescent="0.25">
      <c r="A787" s="49"/>
      <c r="B787" s="18"/>
      <c r="C787" s="13"/>
      <c r="D787" s="13"/>
      <c r="E787" s="13"/>
      <c r="F787" s="13"/>
      <c r="G787" s="13"/>
      <c r="H787" s="9"/>
      <c r="I787" s="83"/>
    </row>
    <row r="788" spans="1:9" x14ac:dyDescent="0.25">
      <c r="A788" s="49"/>
      <c r="B788" s="18" t="s">
        <v>28</v>
      </c>
      <c r="C788" s="13">
        <v>2</v>
      </c>
      <c r="D788" s="13">
        <f>+(SUM(G322:G333))+(SUM(G360:G367))</f>
        <v>100.1925</v>
      </c>
      <c r="E788" s="13">
        <v>1</v>
      </c>
      <c r="F788" s="13">
        <v>1</v>
      </c>
      <c r="G788" s="13">
        <f t="shared" si="96"/>
        <v>200.38499999999999</v>
      </c>
      <c r="H788" s="9"/>
      <c r="I788" s="83"/>
    </row>
    <row r="789" spans="1:9" x14ac:dyDescent="0.25">
      <c r="A789" s="49"/>
      <c r="B789" s="18"/>
      <c r="C789" s="13"/>
      <c r="D789" s="13"/>
      <c r="E789" s="13"/>
      <c r="F789" s="13"/>
      <c r="G789" s="13"/>
      <c r="H789" s="9"/>
      <c r="I789" s="83"/>
    </row>
    <row r="790" spans="1:9" x14ac:dyDescent="0.25">
      <c r="A790" s="49"/>
      <c r="B790" s="18"/>
      <c r="C790" s="13"/>
      <c r="D790" s="13"/>
      <c r="E790" s="13"/>
      <c r="F790" s="13" t="s">
        <v>20</v>
      </c>
      <c r="G790" s="13">
        <f>SUM(G659:G788)</f>
        <v>5200.6627000000026</v>
      </c>
      <c r="H790" s="9" t="s">
        <v>25</v>
      </c>
      <c r="I790" s="83"/>
    </row>
    <row r="791" spans="1:9" x14ac:dyDescent="0.25">
      <c r="A791" s="48"/>
      <c r="B791" s="10"/>
      <c r="C791" s="13"/>
      <c r="D791" s="13"/>
      <c r="E791" s="13"/>
      <c r="F791" s="98" t="s">
        <v>22</v>
      </c>
      <c r="G791" s="98">
        <f>ROUNDUP(G790,0)</f>
        <v>5201</v>
      </c>
      <c r="H791" s="33" t="s">
        <v>25</v>
      </c>
      <c r="I791" s="83"/>
    </row>
    <row r="792" spans="1:9" x14ac:dyDescent="0.25">
      <c r="A792" s="48"/>
      <c r="B792" s="18"/>
      <c r="C792" s="13"/>
      <c r="D792" s="13"/>
      <c r="E792" s="13"/>
      <c r="F792" s="94"/>
      <c r="G792" s="94"/>
      <c r="H792" s="8"/>
      <c r="I792" s="83"/>
    </row>
    <row r="793" spans="1:9" x14ac:dyDescent="0.25">
      <c r="A793" s="48"/>
      <c r="B793" s="18" t="s">
        <v>17</v>
      </c>
      <c r="C793" s="13"/>
      <c r="D793" s="13"/>
      <c r="E793" s="13"/>
      <c r="F793" s="94"/>
      <c r="G793" s="94"/>
      <c r="H793" s="9"/>
      <c r="I793" s="83"/>
    </row>
    <row r="794" spans="1:9" x14ac:dyDescent="0.25">
      <c r="A794" s="48"/>
      <c r="B794" s="18" t="s">
        <v>10</v>
      </c>
      <c r="C794" s="13"/>
      <c r="D794" s="13"/>
      <c r="E794" s="13"/>
      <c r="F794" s="13"/>
      <c r="G794" s="13"/>
      <c r="H794" s="9"/>
      <c r="I794" s="83"/>
    </row>
    <row r="795" spans="1:9" x14ac:dyDescent="0.25">
      <c r="A795" s="48"/>
      <c r="B795" s="10" t="s">
        <v>297</v>
      </c>
      <c r="C795" s="13">
        <v>4</v>
      </c>
      <c r="D795" s="13">
        <v>23.24</v>
      </c>
      <c r="E795" s="13">
        <v>1</v>
      </c>
      <c r="F795" s="13">
        <v>3.85</v>
      </c>
      <c r="G795" s="13">
        <f>PRODUCT(C795:F795)</f>
        <v>357.89599999999996</v>
      </c>
      <c r="H795" s="9"/>
      <c r="I795" s="83"/>
    </row>
    <row r="796" spans="1:9" x14ac:dyDescent="0.25">
      <c r="A796" s="48"/>
      <c r="B796" s="10"/>
      <c r="C796" s="13">
        <v>4</v>
      </c>
      <c r="D796" s="13">
        <v>9.4499999999999993</v>
      </c>
      <c r="E796" s="13">
        <v>1</v>
      </c>
      <c r="F796" s="13">
        <v>3.85</v>
      </c>
      <c r="G796" s="13">
        <f t="shared" ref="G796:G801" si="97">PRODUCT(C796:F796)</f>
        <v>145.53</v>
      </c>
      <c r="H796" s="9"/>
      <c r="I796" s="83"/>
    </row>
    <row r="797" spans="1:9" x14ac:dyDescent="0.25">
      <c r="A797" s="48"/>
      <c r="B797" s="10" t="s">
        <v>298</v>
      </c>
      <c r="C797" s="13">
        <v>2</v>
      </c>
      <c r="D797" s="13">
        <v>103.41</v>
      </c>
      <c r="E797" s="13">
        <v>1</v>
      </c>
      <c r="F797" s="13">
        <v>5.95</v>
      </c>
      <c r="G797" s="13">
        <f t="shared" si="97"/>
        <v>1230.579</v>
      </c>
      <c r="H797" s="9"/>
      <c r="I797" s="83"/>
    </row>
    <row r="798" spans="1:9" x14ac:dyDescent="0.25">
      <c r="A798" s="48"/>
      <c r="B798" s="10" t="s">
        <v>163</v>
      </c>
      <c r="C798" s="13">
        <v>-4</v>
      </c>
      <c r="D798" s="13">
        <v>0.75</v>
      </c>
      <c r="E798" s="13">
        <v>1</v>
      </c>
      <c r="F798" s="13">
        <v>0.75</v>
      </c>
      <c r="G798" s="13">
        <f t="shared" si="97"/>
        <v>-2.25</v>
      </c>
      <c r="H798" s="9"/>
      <c r="I798" s="83"/>
    </row>
    <row r="799" spans="1:9" x14ac:dyDescent="0.25">
      <c r="A799" s="48"/>
      <c r="B799" s="10" t="s">
        <v>162</v>
      </c>
      <c r="C799" s="13">
        <v>-2</v>
      </c>
      <c r="D799" s="13">
        <v>1.2</v>
      </c>
      <c r="E799" s="13">
        <v>1</v>
      </c>
      <c r="F799" s="13">
        <v>1.65</v>
      </c>
      <c r="G799" s="13">
        <f t="shared" si="97"/>
        <v>-3.9599999999999995</v>
      </c>
      <c r="H799" s="9"/>
      <c r="I799" s="83"/>
    </row>
    <row r="800" spans="1:9" x14ac:dyDescent="0.25">
      <c r="A800" s="48"/>
      <c r="B800" s="10" t="s">
        <v>243</v>
      </c>
      <c r="C800" s="13">
        <v>-1</v>
      </c>
      <c r="D800" s="13">
        <v>1.2</v>
      </c>
      <c r="E800" s="13">
        <v>1</v>
      </c>
      <c r="F800" s="13">
        <v>2.4500000000000002</v>
      </c>
      <c r="G800" s="13">
        <f t="shared" si="97"/>
        <v>-2.94</v>
      </c>
      <c r="H800" s="9"/>
      <c r="I800" s="83"/>
    </row>
    <row r="801" spans="1:9" x14ac:dyDescent="0.25">
      <c r="A801" s="48"/>
      <c r="B801" s="10" t="s">
        <v>166</v>
      </c>
      <c r="C801" s="13">
        <v>-5</v>
      </c>
      <c r="D801" s="13">
        <v>3</v>
      </c>
      <c r="E801" s="13">
        <v>1</v>
      </c>
      <c r="F801" s="13">
        <v>2.7</v>
      </c>
      <c r="G801" s="13">
        <f t="shared" si="97"/>
        <v>-40.5</v>
      </c>
      <c r="H801" s="9"/>
      <c r="I801" s="83"/>
    </row>
    <row r="802" spans="1:9" x14ac:dyDescent="0.25">
      <c r="A802" s="48"/>
      <c r="B802" s="4" t="s">
        <v>165</v>
      </c>
      <c r="C802" s="30">
        <v>-2</v>
      </c>
      <c r="D802" s="13">
        <v>4.8</v>
      </c>
      <c r="E802" s="13">
        <v>1</v>
      </c>
      <c r="F802" s="13">
        <v>0.9</v>
      </c>
      <c r="G802" s="13">
        <f>PRODUCT(D802:F802)</f>
        <v>4.32</v>
      </c>
      <c r="H802" s="9"/>
      <c r="I802" s="83"/>
    </row>
    <row r="803" spans="1:9" x14ac:dyDescent="0.25">
      <c r="A803" s="48"/>
      <c r="B803" s="10" t="s">
        <v>250</v>
      </c>
      <c r="C803" s="30">
        <v>-1</v>
      </c>
      <c r="D803" s="13">
        <v>2.4</v>
      </c>
      <c r="E803" s="13">
        <v>1</v>
      </c>
      <c r="F803" s="13">
        <v>2.4500000000000002</v>
      </c>
      <c r="G803" s="13">
        <f>PRODUCT(D803:F803)</f>
        <v>5.88</v>
      </c>
      <c r="H803" s="9"/>
      <c r="I803" s="83"/>
    </row>
    <row r="804" spans="1:9" x14ac:dyDescent="0.25">
      <c r="A804" s="48"/>
      <c r="B804" s="10" t="s">
        <v>244</v>
      </c>
      <c r="C804" s="10">
        <v>-3</v>
      </c>
      <c r="D804" s="13">
        <v>2</v>
      </c>
      <c r="E804" s="13">
        <v>1</v>
      </c>
      <c r="F804" s="13">
        <v>2.4500000000000002</v>
      </c>
      <c r="G804" s="13">
        <f>PRODUCT(D804:F804)</f>
        <v>4.9000000000000004</v>
      </c>
      <c r="H804" s="9"/>
      <c r="I804" s="83"/>
    </row>
    <row r="805" spans="1:9" x14ac:dyDescent="0.25">
      <c r="A805" s="48"/>
      <c r="B805" s="10" t="s">
        <v>243</v>
      </c>
      <c r="C805" s="13">
        <v>-1</v>
      </c>
      <c r="D805" s="13">
        <v>1.2</v>
      </c>
      <c r="E805" s="13">
        <v>1</v>
      </c>
      <c r="F805" s="13">
        <v>2.4500000000000002</v>
      </c>
      <c r="G805" s="13">
        <f t="shared" ref="G805" si="98">PRODUCT(C805:F805)</f>
        <v>-2.94</v>
      </c>
      <c r="H805" s="9"/>
      <c r="I805" s="83"/>
    </row>
    <row r="806" spans="1:9" x14ac:dyDescent="0.25">
      <c r="A806" s="48"/>
      <c r="B806" s="10" t="s">
        <v>163</v>
      </c>
      <c r="C806" s="13">
        <v>-2</v>
      </c>
      <c r="D806" s="13">
        <v>0.75</v>
      </c>
      <c r="E806" s="13">
        <v>1</v>
      </c>
      <c r="F806" s="13">
        <v>0.75</v>
      </c>
      <c r="G806" s="13">
        <f t="shared" ref="G806" si="99">PRODUCT(C806:F806)</f>
        <v>-1.125</v>
      </c>
      <c r="H806" s="9"/>
      <c r="I806" s="83"/>
    </row>
    <row r="807" spans="1:9" x14ac:dyDescent="0.25">
      <c r="A807" s="48"/>
      <c r="B807" s="10"/>
      <c r="C807" s="13"/>
      <c r="D807" s="13"/>
      <c r="E807" s="13"/>
      <c r="F807" s="13"/>
      <c r="G807" s="13"/>
      <c r="H807" s="9"/>
      <c r="I807" s="83"/>
    </row>
    <row r="808" spans="1:9" x14ac:dyDescent="0.25">
      <c r="A808" s="48"/>
      <c r="B808" s="10"/>
      <c r="C808" s="13"/>
      <c r="D808" s="13"/>
      <c r="E808" s="13"/>
      <c r="F808" s="13"/>
      <c r="G808" s="13"/>
      <c r="H808" s="9"/>
      <c r="I808" s="83"/>
    </row>
    <row r="809" spans="1:9" x14ac:dyDescent="0.25">
      <c r="A809" s="48"/>
      <c r="B809" s="18" t="s">
        <v>11</v>
      </c>
      <c r="C809" s="13"/>
      <c r="D809" s="13"/>
      <c r="E809" s="13"/>
      <c r="F809" s="13"/>
      <c r="G809" s="13"/>
      <c r="H809" s="9"/>
      <c r="I809" s="83"/>
    </row>
    <row r="810" spans="1:9" x14ac:dyDescent="0.25">
      <c r="A810" s="48"/>
      <c r="B810" s="10" t="s">
        <v>297</v>
      </c>
      <c r="C810" s="13">
        <v>4</v>
      </c>
      <c r="D810" s="13">
        <v>16.09</v>
      </c>
      <c r="E810" s="13">
        <v>1</v>
      </c>
      <c r="F810" s="13">
        <v>3.4</v>
      </c>
      <c r="G810" s="13">
        <f t="shared" ref="G810:G820" si="100">PRODUCT(C810:F810)</f>
        <v>218.82399999999998</v>
      </c>
      <c r="H810" s="9"/>
      <c r="I810" s="83"/>
    </row>
    <row r="811" spans="1:9" x14ac:dyDescent="0.25">
      <c r="A811" s="48"/>
      <c r="B811" s="10" t="s">
        <v>298</v>
      </c>
      <c r="C811" s="13">
        <v>2</v>
      </c>
      <c r="D811" s="13">
        <v>120.36</v>
      </c>
      <c r="E811" s="13">
        <v>1</v>
      </c>
      <c r="F811" s="13">
        <v>3.4</v>
      </c>
      <c r="G811" s="13">
        <f t="shared" si="100"/>
        <v>818.44799999999998</v>
      </c>
      <c r="H811" s="9"/>
      <c r="I811" s="83"/>
    </row>
    <row r="812" spans="1:9" x14ac:dyDescent="0.25">
      <c r="A812" s="48"/>
      <c r="B812" s="10" t="s">
        <v>162</v>
      </c>
      <c r="C812" s="13">
        <v>-11</v>
      </c>
      <c r="D812" s="13">
        <v>1.2</v>
      </c>
      <c r="E812" s="13">
        <v>1</v>
      </c>
      <c r="F812" s="13">
        <v>1.65</v>
      </c>
      <c r="G812" s="13">
        <f t="shared" si="100"/>
        <v>-21.779999999999998</v>
      </c>
      <c r="H812" s="9"/>
      <c r="I812" s="83"/>
    </row>
    <row r="813" spans="1:9" x14ac:dyDescent="0.25">
      <c r="A813" s="48"/>
      <c r="B813" s="10" t="s">
        <v>163</v>
      </c>
      <c r="C813" s="13">
        <v>-2</v>
      </c>
      <c r="D813" s="13">
        <v>0.75</v>
      </c>
      <c r="E813" s="13">
        <v>1</v>
      </c>
      <c r="F813" s="13">
        <v>0.75</v>
      </c>
      <c r="G813" s="13">
        <f t="shared" si="100"/>
        <v>-1.125</v>
      </c>
      <c r="H813" s="9"/>
      <c r="I813" s="83"/>
    </row>
    <row r="814" spans="1:9" x14ac:dyDescent="0.25">
      <c r="A814" s="48"/>
      <c r="B814" s="10" t="s">
        <v>166</v>
      </c>
      <c r="C814" s="13">
        <v>-2</v>
      </c>
      <c r="D814" s="13">
        <v>3</v>
      </c>
      <c r="E814" s="13">
        <v>1</v>
      </c>
      <c r="F814" s="13">
        <v>2.7</v>
      </c>
      <c r="G814" s="13">
        <f t="shared" si="100"/>
        <v>-16.200000000000003</v>
      </c>
      <c r="H814" s="9"/>
      <c r="I814" s="83"/>
    </row>
    <row r="815" spans="1:9" x14ac:dyDescent="0.25">
      <c r="A815" s="48"/>
      <c r="B815" s="10" t="s">
        <v>245</v>
      </c>
      <c r="C815" s="13">
        <v>-1</v>
      </c>
      <c r="D815" s="13">
        <v>1</v>
      </c>
      <c r="E815" s="13">
        <v>1</v>
      </c>
      <c r="F815" s="13">
        <v>2.4500000000000002</v>
      </c>
      <c r="G815" s="13">
        <f>PRODUCT(B815:F815)</f>
        <v>-2.4500000000000002</v>
      </c>
      <c r="H815" s="9"/>
      <c r="I815" s="83"/>
    </row>
    <row r="816" spans="1:9" x14ac:dyDescent="0.25">
      <c r="A816" s="48"/>
      <c r="B816" s="10" t="s">
        <v>164</v>
      </c>
      <c r="C816" s="13">
        <v>-1</v>
      </c>
      <c r="D816" s="13">
        <v>1.2</v>
      </c>
      <c r="E816" s="13">
        <v>1</v>
      </c>
      <c r="F816" s="13">
        <v>0.6</v>
      </c>
      <c r="G816" s="13">
        <f t="shared" si="100"/>
        <v>-0.72</v>
      </c>
      <c r="H816" s="9"/>
      <c r="I816" s="83"/>
    </row>
    <row r="817" spans="1:9" x14ac:dyDescent="0.25">
      <c r="A817" s="48"/>
      <c r="B817" s="10"/>
      <c r="C817" s="13"/>
      <c r="D817" s="13"/>
      <c r="E817" s="13"/>
      <c r="F817" s="13"/>
      <c r="G817" s="13"/>
      <c r="H817" s="9"/>
      <c r="I817" s="83"/>
    </row>
    <row r="818" spans="1:9" x14ac:dyDescent="0.25">
      <c r="A818" s="48"/>
      <c r="B818" s="18" t="s">
        <v>12</v>
      </c>
      <c r="C818" s="13"/>
      <c r="D818" s="13"/>
      <c r="E818" s="13"/>
      <c r="F818" s="13"/>
      <c r="G818" s="13"/>
      <c r="H818" s="9"/>
      <c r="I818" s="83"/>
    </row>
    <row r="819" spans="1:9" x14ac:dyDescent="0.25">
      <c r="A819" s="48"/>
      <c r="B819" s="10" t="s">
        <v>280</v>
      </c>
      <c r="C819" s="13">
        <v>2</v>
      </c>
      <c r="D819" s="13">
        <f>22.28+31</f>
        <v>53.28</v>
      </c>
      <c r="E819" s="13">
        <v>1</v>
      </c>
      <c r="F819" s="13">
        <v>2.1</v>
      </c>
      <c r="G819" s="13">
        <f t="shared" si="100"/>
        <v>223.77600000000001</v>
      </c>
      <c r="H819" s="9"/>
      <c r="I819" s="83"/>
    </row>
    <row r="820" spans="1:9" x14ac:dyDescent="0.25">
      <c r="A820" s="48"/>
      <c r="B820" s="10" t="s">
        <v>299</v>
      </c>
      <c r="C820" s="13">
        <v>2</v>
      </c>
      <c r="D820" s="13">
        <v>25.4</v>
      </c>
      <c r="E820" s="13">
        <v>1</v>
      </c>
      <c r="F820" s="13">
        <v>1.8</v>
      </c>
      <c r="G820" s="13">
        <f t="shared" si="100"/>
        <v>91.44</v>
      </c>
      <c r="H820" s="9"/>
      <c r="I820" s="83"/>
    </row>
    <row r="821" spans="1:9" x14ac:dyDescent="0.25">
      <c r="A821" s="48"/>
      <c r="B821" s="10"/>
      <c r="C821" s="13"/>
      <c r="D821" s="13"/>
      <c r="E821" s="13"/>
      <c r="F821" s="13"/>
      <c r="G821" s="13"/>
      <c r="H821" s="9"/>
      <c r="I821" s="83"/>
    </row>
    <row r="822" spans="1:9" x14ac:dyDescent="0.25">
      <c r="A822" s="48"/>
      <c r="B822" s="10"/>
      <c r="C822" s="13"/>
      <c r="D822" s="13"/>
      <c r="E822" s="13"/>
      <c r="F822" s="13" t="s">
        <v>20</v>
      </c>
      <c r="G822" s="13">
        <f>SUM(G795:G821)</f>
        <v>3005.6030000000001</v>
      </c>
      <c r="H822" s="9" t="s">
        <v>25</v>
      </c>
      <c r="I822" s="83"/>
    </row>
    <row r="823" spans="1:9" x14ac:dyDescent="0.25">
      <c r="A823" s="48"/>
      <c r="B823" s="10"/>
      <c r="C823" s="13"/>
      <c r="D823" s="13"/>
      <c r="E823" s="13"/>
      <c r="F823" s="98" t="s">
        <v>22</v>
      </c>
      <c r="G823" s="98">
        <f>ROUNDUP(G822,0)</f>
        <v>3006</v>
      </c>
      <c r="H823" s="33" t="s">
        <v>25</v>
      </c>
      <c r="I823" s="83"/>
    </row>
    <row r="824" spans="1:9" x14ac:dyDescent="0.25">
      <c r="A824" s="48"/>
      <c r="B824" s="18" t="s">
        <v>19</v>
      </c>
      <c r="C824" s="13"/>
      <c r="D824" s="13"/>
      <c r="E824" s="13"/>
      <c r="F824" s="13"/>
      <c r="G824" s="13"/>
      <c r="H824" s="9"/>
      <c r="I824" s="83"/>
    </row>
    <row r="825" spans="1:9" x14ac:dyDescent="0.25">
      <c r="A825" s="48"/>
      <c r="B825" s="18" t="s">
        <v>10</v>
      </c>
      <c r="C825" s="13"/>
      <c r="D825" s="13"/>
      <c r="E825" s="13"/>
      <c r="F825" s="13"/>
      <c r="G825" s="13"/>
      <c r="H825" s="9"/>
      <c r="I825" s="83"/>
    </row>
    <row r="826" spans="1:9" x14ac:dyDescent="0.25">
      <c r="A826" s="48"/>
      <c r="B826" s="10" t="s">
        <v>297</v>
      </c>
      <c r="C826" s="13">
        <v>4</v>
      </c>
      <c r="D826" s="13">
        <v>23.24</v>
      </c>
      <c r="E826" s="13">
        <v>1</v>
      </c>
      <c r="F826" s="13">
        <v>3.85</v>
      </c>
      <c r="G826" s="13">
        <f t="shared" ref="G826:G829" si="101">PRODUCT(C826:F826)</f>
        <v>357.89599999999996</v>
      </c>
      <c r="H826" s="9"/>
      <c r="I826" s="83"/>
    </row>
    <row r="827" spans="1:9" x14ac:dyDescent="0.25">
      <c r="A827" s="48"/>
      <c r="B827" s="10"/>
      <c r="C827" s="13">
        <v>4</v>
      </c>
      <c r="D827" s="13">
        <v>9.4499999999999993</v>
      </c>
      <c r="E827" s="13">
        <v>1</v>
      </c>
      <c r="F827" s="13">
        <v>3.85</v>
      </c>
      <c r="G827" s="13">
        <f t="shared" si="101"/>
        <v>145.53</v>
      </c>
      <c r="H827" s="9"/>
      <c r="I827" s="83"/>
    </row>
    <row r="828" spans="1:9" x14ac:dyDescent="0.25">
      <c r="A828" s="48"/>
      <c r="B828" s="10" t="s">
        <v>298</v>
      </c>
      <c r="C828" s="13">
        <v>2</v>
      </c>
      <c r="D828" s="13">
        <v>103.41</v>
      </c>
      <c r="E828" s="13">
        <v>1</v>
      </c>
      <c r="F828" s="13">
        <v>5.95</v>
      </c>
      <c r="G828" s="13">
        <f t="shared" si="101"/>
        <v>1230.579</v>
      </c>
      <c r="H828" s="9"/>
      <c r="I828" s="83"/>
    </row>
    <row r="829" spans="1:9" x14ac:dyDescent="0.25">
      <c r="A829" s="48"/>
      <c r="B829" s="10" t="s">
        <v>163</v>
      </c>
      <c r="C829" s="13">
        <v>-4</v>
      </c>
      <c r="D829" s="13">
        <v>0.75</v>
      </c>
      <c r="E829" s="13">
        <v>1</v>
      </c>
      <c r="F829" s="13">
        <v>0.75</v>
      </c>
      <c r="G829" s="13">
        <f t="shared" si="101"/>
        <v>-2.25</v>
      </c>
      <c r="H829" s="9"/>
      <c r="I829" s="83"/>
    </row>
    <row r="830" spans="1:9" x14ac:dyDescent="0.25">
      <c r="A830" s="48"/>
      <c r="B830" s="10" t="s">
        <v>162</v>
      </c>
      <c r="C830" s="13">
        <v>-2</v>
      </c>
      <c r="D830" s="13">
        <v>1.2</v>
      </c>
      <c r="E830" s="13">
        <v>1</v>
      </c>
      <c r="F830" s="13">
        <v>1.65</v>
      </c>
      <c r="G830" s="13">
        <f>PRODUCT(C830:F830)</f>
        <v>-3.9599999999999995</v>
      </c>
      <c r="H830" s="9"/>
      <c r="I830" s="83"/>
    </row>
    <row r="831" spans="1:9" x14ac:dyDescent="0.25">
      <c r="A831" s="48"/>
      <c r="B831" s="10" t="s">
        <v>243</v>
      </c>
      <c r="C831" s="13">
        <v>-1</v>
      </c>
      <c r="D831" s="13">
        <v>1.2</v>
      </c>
      <c r="E831" s="13">
        <v>1</v>
      </c>
      <c r="F831" s="13">
        <v>2.4500000000000002</v>
      </c>
      <c r="G831" s="13">
        <f>PRODUCT(C831:F831)</f>
        <v>-2.94</v>
      </c>
      <c r="H831" s="9"/>
      <c r="I831" s="83"/>
    </row>
    <row r="832" spans="1:9" x14ac:dyDescent="0.25">
      <c r="A832" s="48"/>
      <c r="B832" s="10" t="s">
        <v>166</v>
      </c>
      <c r="C832" s="13">
        <v>-5</v>
      </c>
      <c r="D832" s="13">
        <v>3</v>
      </c>
      <c r="E832" s="13">
        <v>1</v>
      </c>
      <c r="F832" s="13">
        <v>2.7</v>
      </c>
      <c r="G832" s="13">
        <f>PRODUCT(C832:F832)</f>
        <v>-40.5</v>
      </c>
      <c r="H832" s="9"/>
      <c r="I832" s="83"/>
    </row>
    <row r="833" spans="1:9" x14ac:dyDescent="0.25">
      <c r="A833" s="48"/>
      <c r="B833" s="4" t="s">
        <v>165</v>
      </c>
      <c r="C833" s="30">
        <v>-2</v>
      </c>
      <c r="D833" s="13">
        <v>4.8</v>
      </c>
      <c r="E833" s="13">
        <v>1</v>
      </c>
      <c r="F833" s="13">
        <v>0.9</v>
      </c>
      <c r="G833" s="13">
        <f>PRODUCT(C833:F833)</f>
        <v>-8.64</v>
      </c>
      <c r="H833" s="9"/>
      <c r="I833" s="83"/>
    </row>
    <row r="834" spans="1:9" x14ac:dyDescent="0.25">
      <c r="A834" s="48"/>
      <c r="B834" s="10" t="s">
        <v>250</v>
      </c>
      <c r="C834" s="30">
        <v>-1</v>
      </c>
      <c r="D834" s="13">
        <v>2.4</v>
      </c>
      <c r="E834" s="13">
        <v>1</v>
      </c>
      <c r="F834" s="13">
        <v>2.4500000000000002</v>
      </c>
      <c r="G834" s="13">
        <f>PRODUCT(C834:F834)</f>
        <v>-5.88</v>
      </c>
      <c r="H834" s="9"/>
      <c r="I834" s="83"/>
    </row>
    <row r="835" spans="1:9" x14ac:dyDescent="0.25">
      <c r="A835" s="48"/>
      <c r="B835" s="10" t="s">
        <v>244</v>
      </c>
      <c r="C835" s="10">
        <v>-3</v>
      </c>
      <c r="D835" s="13">
        <v>2</v>
      </c>
      <c r="E835" s="13">
        <v>1</v>
      </c>
      <c r="F835" s="13">
        <v>2.4500000000000002</v>
      </c>
      <c r="G835" s="13">
        <f t="shared" ref="G835:G845" si="102">PRODUCT(C835:F835)</f>
        <v>-14.700000000000001</v>
      </c>
      <c r="H835" s="9"/>
      <c r="I835" s="83"/>
    </row>
    <row r="836" spans="1:9" x14ac:dyDescent="0.25">
      <c r="A836" s="48"/>
      <c r="B836" s="10" t="s">
        <v>243</v>
      </c>
      <c r="C836" s="13">
        <v>-1</v>
      </c>
      <c r="D836" s="13">
        <v>1.2</v>
      </c>
      <c r="E836" s="13">
        <v>1</v>
      </c>
      <c r="F836" s="13">
        <v>2.4500000000000002</v>
      </c>
      <c r="G836" s="13">
        <f t="shared" si="102"/>
        <v>-2.94</v>
      </c>
      <c r="H836" s="9"/>
      <c r="I836" s="83"/>
    </row>
    <row r="837" spans="1:9" x14ac:dyDescent="0.25">
      <c r="A837" s="48"/>
      <c r="B837" s="10" t="s">
        <v>163</v>
      </c>
      <c r="C837" s="13">
        <v>-2</v>
      </c>
      <c r="D837" s="13">
        <v>0.75</v>
      </c>
      <c r="E837" s="13">
        <v>1</v>
      </c>
      <c r="F837" s="13">
        <v>0.75</v>
      </c>
      <c r="G837" s="13">
        <f t="shared" si="102"/>
        <v>-1.125</v>
      </c>
      <c r="H837" s="9"/>
      <c r="I837" s="83"/>
    </row>
    <row r="838" spans="1:9" x14ac:dyDescent="0.25">
      <c r="A838" s="48"/>
      <c r="B838" s="10"/>
      <c r="C838" s="13"/>
      <c r="D838" s="13"/>
      <c r="E838" s="13"/>
      <c r="F838" s="13"/>
      <c r="G838" s="13">
        <f t="shared" si="102"/>
        <v>0</v>
      </c>
      <c r="H838" s="9"/>
      <c r="I838" s="83"/>
    </row>
    <row r="839" spans="1:9" x14ac:dyDescent="0.25">
      <c r="A839" s="48"/>
      <c r="B839" s="10"/>
      <c r="C839" s="13"/>
      <c r="D839" s="13"/>
      <c r="E839" s="13"/>
      <c r="F839" s="13"/>
      <c r="G839" s="13">
        <f t="shared" si="102"/>
        <v>0</v>
      </c>
      <c r="H839" s="9"/>
      <c r="I839" s="83"/>
    </row>
    <row r="840" spans="1:9" x14ac:dyDescent="0.25">
      <c r="A840" s="48"/>
      <c r="B840" s="18" t="s">
        <v>11</v>
      </c>
      <c r="C840" s="13"/>
      <c r="D840" s="13"/>
      <c r="E840" s="13"/>
      <c r="F840" s="13"/>
      <c r="G840" s="13">
        <f t="shared" si="102"/>
        <v>0</v>
      </c>
      <c r="H840" s="9"/>
      <c r="I840" s="83"/>
    </row>
    <row r="841" spans="1:9" x14ac:dyDescent="0.25">
      <c r="A841" s="48"/>
      <c r="B841" s="10" t="s">
        <v>297</v>
      </c>
      <c r="C841" s="13">
        <v>4</v>
      </c>
      <c r="D841" s="13">
        <v>16.09</v>
      </c>
      <c r="E841" s="13">
        <v>1</v>
      </c>
      <c r="F841" s="13">
        <v>3.4</v>
      </c>
      <c r="G841" s="13">
        <f t="shared" si="102"/>
        <v>218.82399999999998</v>
      </c>
      <c r="H841" s="9"/>
      <c r="I841" s="83"/>
    </row>
    <row r="842" spans="1:9" x14ac:dyDescent="0.25">
      <c r="A842" s="48"/>
      <c r="B842" s="10" t="s">
        <v>298</v>
      </c>
      <c r="C842" s="13">
        <v>2</v>
      </c>
      <c r="D842" s="13">
        <v>120.36</v>
      </c>
      <c r="E842" s="13">
        <v>1</v>
      </c>
      <c r="F842" s="13">
        <v>3.4</v>
      </c>
      <c r="G842" s="13">
        <f t="shared" si="102"/>
        <v>818.44799999999998</v>
      </c>
      <c r="H842" s="9"/>
      <c r="I842" s="83"/>
    </row>
    <row r="843" spans="1:9" x14ac:dyDescent="0.25">
      <c r="A843" s="48"/>
      <c r="B843" s="10" t="s">
        <v>162</v>
      </c>
      <c r="C843" s="13">
        <v>-11</v>
      </c>
      <c r="D843" s="13">
        <v>1.2</v>
      </c>
      <c r="E843" s="13">
        <v>1</v>
      </c>
      <c r="F843" s="13">
        <v>1.65</v>
      </c>
      <c r="G843" s="13">
        <f t="shared" si="102"/>
        <v>-21.779999999999998</v>
      </c>
      <c r="H843" s="9"/>
      <c r="I843" s="83"/>
    </row>
    <row r="844" spans="1:9" x14ac:dyDescent="0.25">
      <c r="A844" s="48"/>
      <c r="B844" s="10" t="s">
        <v>163</v>
      </c>
      <c r="C844" s="13">
        <v>-2</v>
      </c>
      <c r="D844" s="13">
        <v>0.75</v>
      </c>
      <c r="E844" s="13">
        <v>1</v>
      </c>
      <c r="F844" s="13">
        <v>0.75</v>
      </c>
      <c r="G844" s="13">
        <f t="shared" si="102"/>
        <v>-1.125</v>
      </c>
      <c r="H844" s="9"/>
      <c r="I844" s="83"/>
    </row>
    <row r="845" spans="1:9" x14ac:dyDescent="0.25">
      <c r="A845" s="48"/>
      <c r="B845" s="10" t="s">
        <v>166</v>
      </c>
      <c r="C845" s="13">
        <v>-2</v>
      </c>
      <c r="D845" s="13">
        <v>3</v>
      </c>
      <c r="E845" s="13">
        <v>1</v>
      </c>
      <c r="F845" s="13">
        <v>2.7</v>
      </c>
      <c r="G845" s="13">
        <f t="shared" si="102"/>
        <v>-16.200000000000003</v>
      </c>
      <c r="H845" s="9"/>
      <c r="I845" s="83"/>
    </row>
    <row r="846" spans="1:9" x14ac:dyDescent="0.25">
      <c r="A846" s="48"/>
      <c r="B846" s="10" t="s">
        <v>245</v>
      </c>
      <c r="C846" s="13">
        <v>-1</v>
      </c>
      <c r="D846" s="13">
        <v>1</v>
      </c>
      <c r="E846" s="13">
        <v>1</v>
      </c>
      <c r="F846" s="13">
        <v>2.4500000000000002</v>
      </c>
      <c r="G846" s="13"/>
      <c r="H846" s="9"/>
      <c r="I846" s="83"/>
    </row>
    <row r="847" spans="1:9" ht="15" customHeight="1" x14ac:dyDescent="0.25">
      <c r="A847" s="48"/>
      <c r="B847" s="10" t="s">
        <v>164</v>
      </c>
      <c r="C847" s="13">
        <v>-1</v>
      </c>
      <c r="D847" s="13">
        <v>1.2</v>
      </c>
      <c r="E847" s="13">
        <v>1</v>
      </c>
      <c r="F847" s="13">
        <v>0.6</v>
      </c>
      <c r="G847" s="13"/>
      <c r="H847" s="9"/>
      <c r="I847" s="83"/>
    </row>
    <row r="848" spans="1:9" x14ac:dyDescent="0.25">
      <c r="A848" s="48"/>
      <c r="B848" s="10"/>
      <c r="C848" s="13"/>
      <c r="D848" s="13"/>
      <c r="E848" s="13"/>
      <c r="F848" s="13"/>
      <c r="G848" s="13">
        <f t="shared" ref="G848:G850" si="103">PRODUCT(C848:F848)</f>
        <v>0</v>
      </c>
      <c r="H848" s="9"/>
      <c r="I848" s="83"/>
    </row>
    <row r="849" spans="1:9" x14ac:dyDescent="0.25">
      <c r="A849" s="48"/>
      <c r="B849" s="18" t="s">
        <v>12</v>
      </c>
      <c r="C849" s="13"/>
      <c r="D849" s="13"/>
      <c r="E849" s="13"/>
      <c r="F849" s="13"/>
      <c r="G849" s="13">
        <f t="shared" si="103"/>
        <v>0</v>
      </c>
      <c r="H849" s="9"/>
      <c r="I849" s="83"/>
    </row>
    <row r="850" spans="1:9" x14ac:dyDescent="0.25">
      <c r="A850" s="48"/>
      <c r="B850" s="10" t="s">
        <v>280</v>
      </c>
      <c r="C850" s="13">
        <v>2</v>
      </c>
      <c r="D850" s="13">
        <f>22.28+31</f>
        <v>53.28</v>
      </c>
      <c r="E850" s="13">
        <v>1</v>
      </c>
      <c r="F850" s="13">
        <v>2.1</v>
      </c>
      <c r="G850" s="13">
        <f t="shared" si="103"/>
        <v>223.77600000000001</v>
      </c>
      <c r="H850" s="9"/>
      <c r="I850" s="83"/>
    </row>
    <row r="851" spans="1:9" x14ac:dyDescent="0.25">
      <c r="A851" s="48"/>
      <c r="B851" s="10" t="s">
        <v>299</v>
      </c>
      <c r="C851" s="13">
        <v>2</v>
      </c>
      <c r="D851" s="13">
        <v>25.4</v>
      </c>
      <c r="E851" s="13">
        <v>1</v>
      </c>
      <c r="F851" s="13">
        <v>1.8</v>
      </c>
      <c r="G851" s="13"/>
      <c r="H851" s="9"/>
      <c r="I851" s="83"/>
    </row>
    <row r="852" spans="1:9" x14ac:dyDescent="0.25">
      <c r="A852" s="48"/>
      <c r="B852" s="10"/>
      <c r="C852" s="13"/>
      <c r="D852" s="13"/>
      <c r="E852" s="13"/>
      <c r="F852" s="13"/>
      <c r="G852" s="13"/>
      <c r="H852" s="9"/>
      <c r="I852" s="83"/>
    </row>
    <row r="853" spans="1:9" x14ac:dyDescent="0.25">
      <c r="A853" s="48"/>
      <c r="B853" s="18" t="s">
        <v>15</v>
      </c>
      <c r="C853" s="13"/>
      <c r="D853" s="13"/>
      <c r="E853" s="13"/>
      <c r="F853" s="13"/>
      <c r="G853" s="13"/>
      <c r="H853" s="9"/>
      <c r="I853" s="83"/>
    </row>
    <row r="854" spans="1:9" x14ac:dyDescent="0.25">
      <c r="A854" s="48"/>
      <c r="B854" s="10" t="s">
        <v>16</v>
      </c>
      <c r="C854" s="13">
        <v>2</v>
      </c>
      <c r="D854" s="13">
        <v>188.6</v>
      </c>
      <c r="E854" s="13">
        <v>1</v>
      </c>
      <c r="F854" s="13">
        <v>1</v>
      </c>
      <c r="G854" s="13">
        <f t="shared" ref="G854" si="104">PRODUCT(C854:F854)</f>
        <v>377.2</v>
      </c>
      <c r="H854" s="9"/>
      <c r="I854" s="83"/>
    </row>
    <row r="855" spans="1:9" x14ac:dyDescent="0.25">
      <c r="A855" s="48"/>
      <c r="B855" s="10"/>
      <c r="C855" s="13"/>
      <c r="D855" s="13"/>
      <c r="E855" s="13"/>
      <c r="F855" s="13"/>
      <c r="G855" s="13"/>
      <c r="H855" s="9"/>
      <c r="I855" s="83"/>
    </row>
    <row r="856" spans="1:9" x14ac:dyDescent="0.25">
      <c r="A856" s="48"/>
      <c r="B856" s="10"/>
      <c r="C856" s="13"/>
      <c r="D856" s="13"/>
      <c r="E856" s="13"/>
      <c r="F856" s="13" t="s">
        <v>20</v>
      </c>
      <c r="G856" s="13">
        <f>SUM(G826:G855)</f>
        <v>3250.2129999999993</v>
      </c>
      <c r="H856" s="9" t="s">
        <v>25</v>
      </c>
      <c r="I856" s="83"/>
    </row>
    <row r="857" spans="1:9" x14ac:dyDescent="0.25">
      <c r="A857" s="48"/>
      <c r="B857" s="10"/>
      <c r="C857" s="13"/>
      <c r="D857" s="13"/>
      <c r="E857" s="13"/>
      <c r="F857" s="98" t="s">
        <v>22</v>
      </c>
      <c r="G857" s="98">
        <f>ROUNDUP(G856,0)</f>
        <v>3251</v>
      </c>
      <c r="H857" s="33" t="s">
        <v>25</v>
      </c>
      <c r="I857" s="83"/>
    </row>
    <row r="858" spans="1:9" x14ac:dyDescent="0.25">
      <c r="A858" s="48"/>
      <c r="B858" s="10"/>
      <c r="C858" s="13"/>
      <c r="D858" s="13"/>
      <c r="E858" s="13"/>
      <c r="F858" s="13"/>
      <c r="G858" s="13"/>
      <c r="H858" s="9"/>
      <c r="I858" s="83"/>
    </row>
    <row r="859" spans="1:9" x14ac:dyDescent="0.25">
      <c r="A859" s="48"/>
      <c r="B859" s="10"/>
      <c r="C859" s="13"/>
      <c r="D859" s="13"/>
      <c r="E859" s="13"/>
      <c r="F859" s="13"/>
      <c r="G859" s="13"/>
      <c r="H859" s="9"/>
      <c r="I859" s="83"/>
    </row>
    <row r="860" spans="1:9" x14ac:dyDescent="0.25">
      <c r="A860" s="48"/>
      <c r="B860" s="18" t="s">
        <v>27</v>
      </c>
      <c r="C860" s="13"/>
      <c r="D860" s="13"/>
      <c r="E860" s="13"/>
      <c r="F860" s="13"/>
      <c r="G860" s="13"/>
      <c r="H860" s="9"/>
      <c r="I860" s="83"/>
    </row>
    <row r="861" spans="1:9" x14ac:dyDescent="0.25">
      <c r="A861" s="48"/>
      <c r="B861" s="18" t="s">
        <v>29</v>
      </c>
      <c r="C861" s="13"/>
      <c r="D861" s="13"/>
      <c r="E861" s="13"/>
      <c r="F861" s="13"/>
      <c r="G861" s="13"/>
      <c r="H861" s="9"/>
      <c r="I861" s="83"/>
    </row>
    <row r="862" spans="1:9" x14ac:dyDescent="0.25">
      <c r="A862" s="49"/>
      <c r="B862" s="18" t="s">
        <v>18</v>
      </c>
      <c r="C862" s="13"/>
      <c r="D862" s="13"/>
      <c r="E862" s="13"/>
      <c r="F862" s="13"/>
      <c r="G862" s="13"/>
      <c r="H862" s="9"/>
      <c r="I862" s="83"/>
    </row>
    <row r="863" spans="1:9" x14ac:dyDescent="0.25">
      <c r="A863" s="49"/>
      <c r="B863" s="10"/>
      <c r="C863" s="13"/>
      <c r="D863" s="13"/>
      <c r="E863" s="13"/>
      <c r="F863" s="13"/>
      <c r="G863" s="13"/>
      <c r="H863" s="9"/>
      <c r="I863" s="83"/>
    </row>
    <row r="864" spans="1:9" x14ac:dyDescent="0.25">
      <c r="A864" s="49"/>
      <c r="B864" s="10" t="s">
        <v>255</v>
      </c>
      <c r="C864" s="13">
        <v>2</v>
      </c>
      <c r="D864" s="13">
        <v>2.8</v>
      </c>
      <c r="E864" s="13">
        <v>1</v>
      </c>
      <c r="F864" s="13">
        <v>3.85</v>
      </c>
      <c r="G864" s="13">
        <f>PRODUCT(C864:F864)</f>
        <v>21.56</v>
      </c>
      <c r="H864" s="9"/>
      <c r="I864" s="83"/>
    </row>
    <row r="865" spans="1:9" x14ac:dyDescent="0.25">
      <c r="A865" s="49"/>
      <c r="B865" s="10"/>
      <c r="C865" s="13">
        <v>2</v>
      </c>
      <c r="D865" s="13">
        <v>3.8</v>
      </c>
      <c r="E865" s="13">
        <v>1</v>
      </c>
      <c r="F865" s="13">
        <v>3.85</v>
      </c>
      <c r="G865" s="13">
        <f>PRODUCT(C865:F865)</f>
        <v>29.259999999999998</v>
      </c>
      <c r="H865" s="9"/>
      <c r="I865" s="83"/>
    </row>
    <row r="866" spans="1:9" x14ac:dyDescent="0.25">
      <c r="A866" s="49"/>
      <c r="B866" s="10" t="s">
        <v>256</v>
      </c>
      <c r="C866" s="13">
        <v>2</v>
      </c>
      <c r="D866" s="13">
        <v>1.5</v>
      </c>
      <c r="E866" s="13">
        <v>1</v>
      </c>
      <c r="F866" s="13">
        <v>3.85</v>
      </c>
      <c r="G866" s="13">
        <f t="shared" ref="G866:G924" si="105">PRODUCT(C866:F866)</f>
        <v>11.55</v>
      </c>
      <c r="H866" s="9"/>
      <c r="I866" s="83"/>
    </row>
    <row r="867" spans="1:9" x14ac:dyDescent="0.25">
      <c r="A867" s="49"/>
      <c r="B867" s="10"/>
      <c r="C867" s="13">
        <v>2</v>
      </c>
      <c r="D867" s="13">
        <v>3.8</v>
      </c>
      <c r="E867" s="13">
        <v>1</v>
      </c>
      <c r="F867" s="13">
        <v>3.85</v>
      </c>
      <c r="G867" s="13">
        <f t="shared" si="105"/>
        <v>29.259999999999998</v>
      </c>
      <c r="H867" s="9"/>
      <c r="I867" s="83"/>
    </row>
    <row r="868" spans="1:9" x14ac:dyDescent="0.25">
      <c r="A868" s="49"/>
      <c r="B868" s="10" t="s">
        <v>246</v>
      </c>
      <c r="C868" s="13">
        <v>-2</v>
      </c>
      <c r="D868" s="13">
        <v>0.85</v>
      </c>
      <c r="E868" s="13">
        <v>2.4500000000000002</v>
      </c>
      <c r="F868" s="13">
        <v>1</v>
      </c>
      <c r="G868" s="13">
        <f t="shared" si="105"/>
        <v>-4.165</v>
      </c>
      <c r="H868" s="9"/>
      <c r="I868" s="83"/>
    </row>
    <row r="869" spans="1:9" x14ac:dyDescent="0.25">
      <c r="A869" s="49"/>
      <c r="B869" s="10" t="s">
        <v>245</v>
      </c>
      <c r="C869" s="13">
        <v>-2</v>
      </c>
      <c r="D869" s="13">
        <v>1</v>
      </c>
      <c r="E869" s="13">
        <v>2.4500000000000002</v>
      </c>
      <c r="F869" s="13">
        <v>1</v>
      </c>
      <c r="G869" s="13">
        <f t="shared" si="105"/>
        <v>-4.9000000000000004</v>
      </c>
      <c r="H869" s="9"/>
      <c r="I869" s="83"/>
    </row>
    <row r="870" spans="1:9" x14ac:dyDescent="0.25">
      <c r="A870" s="49"/>
      <c r="B870" s="10" t="s">
        <v>257</v>
      </c>
      <c r="C870" s="13">
        <v>2</v>
      </c>
      <c r="D870" s="13">
        <v>2</v>
      </c>
      <c r="E870" s="13">
        <v>1</v>
      </c>
      <c r="F870" s="13">
        <v>3.85</v>
      </c>
      <c r="G870" s="13">
        <f t="shared" si="105"/>
        <v>15.4</v>
      </c>
      <c r="H870" s="9"/>
      <c r="I870" s="83"/>
    </row>
    <row r="871" spans="1:9" x14ac:dyDescent="0.25">
      <c r="A871" s="49"/>
      <c r="B871" s="10"/>
      <c r="C871" s="13">
        <v>2</v>
      </c>
      <c r="D871" s="13">
        <v>2.2999999999999998</v>
      </c>
      <c r="E871" s="13">
        <v>1</v>
      </c>
      <c r="F871" s="13">
        <v>3.85</v>
      </c>
      <c r="G871" s="13">
        <f t="shared" si="105"/>
        <v>17.709999999999997</v>
      </c>
      <c r="H871" s="9"/>
      <c r="I871" s="83"/>
    </row>
    <row r="872" spans="1:9" x14ac:dyDescent="0.25">
      <c r="A872" s="49"/>
      <c r="B872" s="10" t="s">
        <v>245</v>
      </c>
      <c r="C872" s="13">
        <v>-8</v>
      </c>
      <c r="D872" s="13">
        <v>1</v>
      </c>
      <c r="E872" s="13">
        <v>2.4500000000000002</v>
      </c>
      <c r="F872" s="13">
        <v>1</v>
      </c>
      <c r="G872" s="13">
        <f t="shared" si="105"/>
        <v>-19.600000000000001</v>
      </c>
      <c r="H872" s="9"/>
      <c r="I872" s="83"/>
    </row>
    <row r="873" spans="1:9" x14ac:dyDescent="0.25">
      <c r="A873" s="49"/>
      <c r="B873" s="10" t="s">
        <v>258</v>
      </c>
      <c r="C873" s="13">
        <v>2</v>
      </c>
      <c r="D873" s="13">
        <v>2</v>
      </c>
      <c r="E873" s="13">
        <v>1</v>
      </c>
      <c r="F873" s="13">
        <v>3.85</v>
      </c>
      <c r="G873" s="13">
        <f t="shared" si="105"/>
        <v>15.4</v>
      </c>
      <c r="H873" s="9"/>
      <c r="I873" s="83"/>
    </row>
    <row r="874" spans="1:9" x14ac:dyDescent="0.25">
      <c r="A874" s="49"/>
      <c r="B874" s="10"/>
      <c r="C874" s="13">
        <v>2</v>
      </c>
      <c r="D874" s="13">
        <v>2.8</v>
      </c>
      <c r="E874" s="13">
        <v>1</v>
      </c>
      <c r="F874" s="13">
        <v>3.85</v>
      </c>
      <c r="G874" s="13">
        <f t="shared" si="105"/>
        <v>21.56</v>
      </c>
      <c r="H874" s="9"/>
      <c r="I874" s="83"/>
    </row>
    <row r="875" spans="1:9" x14ac:dyDescent="0.25">
      <c r="A875" s="49"/>
      <c r="B875" s="10" t="s">
        <v>259</v>
      </c>
      <c r="C875" s="13">
        <v>2</v>
      </c>
      <c r="D875" s="13">
        <v>2.2999999999999998</v>
      </c>
      <c r="E875" s="13">
        <v>1</v>
      </c>
      <c r="F875" s="13">
        <v>3.85</v>
      </c>
      <c r="G875" s="13">
        <f t="shared" si="105"/>
        <v>17.709999999999997</v>
      </c>
      <c r="H875" s="9"/>
      <c r="I875" s="83"/>
    </row>
    <row r="876" spans="1:9" x14ac:dyDescent="0.25">
      <c r="A876" s="49"/>
      <c r="B876" s="10"/>
      <c r="C876" s="13">
        <v>2</v>
      </c>
      <c r="D876" s="13">
        <v>1</v>
      </c>
      <c r="E876" s="13">
        <v>2.5</v>
      </c>
      <c r="F876" s="13">
        <v>3.85</v>
      </c>
      <c r="G876" s="13">
        <f t="shared" si="105"/>
        <v>19.25</v>
      </c>
      <c r="H876" s="9"/>
      <c r="I876" s="83"/>
    </row>
    <row r="877" spans="1:9" x14ac:dyDescent="0.25">
      <c r="A877" s="49"/>
      <c r="B877" s="10" t="s">
        <v>260</v>
      </c>
      <c r="C877" s="13">
        <v>2</v>
      </c>
      <c r="D877" s="13">
        <v>2.2999999999999998</v>
      </c>
      <c r="E877" s="13">
        <v>1</v>
      </c>
      <c r="F877" s="13">
        <v>3.85</v>
      </c>
      <c r="G877" s="13">
        <f t="shared" si="105"/>
        <v>17.709999999999997</v>
      </c>
      <c r="H877" s="9"/>
      <c r="I877" s="83"/>
    </row>
    <row r="878" spans="1:9" x14ac:dyDescent="0.25">
      <c r="A878" s="49"/>
      <c r="B878" s="10"/>
      <c r="C878" s="13">
        <v>2</v>
      </c>
      <c r="D878" s="13">
        <v>1</v>
      </c>
      <c r="E878" s="13">
        <v>2.2999999999999998</v>
      </c>
      <c r="F878" s="13">
        <v>3.85</v>
      </c>
      <c r="G878" s="13">
        <f t="shared" si="105"/>
        <v>17.709999999999997</v>
      </c>
      <c r="H878" s="9"/>
      <c r="I878" s="83"/>
    </row>
    <row r="879" spans="1:9" x14ac:dyDescent="0.25">
      <c r="A879" s="49"/>
      <c r="B879" s="10" t="s">
        <v>261</v>
      </c>
      <c r="C879" s="13">
        <v>1</v>
      </c>
      <c r="D879" s="13">
        <v>7</v>
      </c>
      <c r="E879" s="13">
        <v>1</v>
      </c>
      <c r="F879" s="13">
        <v>3.85</v>
      </c>
      <c r="G879" s="13">
        <f t="shared" si="105"/>
        <v>26.95</v>
      </c>
      <c r="H879" s="9"/>
      <c r="I879" s="83"/>
    </row>
    <row r="880" spans="1:9" x14ac:dyDescent="0.25">
      <c r="A880" s="49"/>
      <c r="B880" s="10"/>
      <c r="C880" s="13">
        <v>1</v>
      </c>
      <c r="D880" s="13">
        <v>1</v>
      </c>
      <c r="E880" s="13">
        <v>4.8</v>
      </c>
      <c r="F880" s="13">
        <v>3.85</v>
      </c>
      <c r="G880" s="13">
        <f t="shared" si="105"/>
        <v>18.48</v>
      </c>
      <c r="H880" s="9"/>
      <c r="I880" s="83"/>
    </row>
    <row r="881" spans="1:9" x14ac:dyDescent="0.25">
      <c r="A881" s="49"/>
      <c r="B881" s="10" t="s">
        <v>247</v>
      </c>
      <c r="C881" s="13">
        <v>2</v>
      </c>
      <c r="D881" s="13">
        <v>2</v>
      </c>
      <c r="E881" s="13">
        <v>2.4500000000000002</v>
      </c>
      <c r="F881" s="13">
        <v>1</v>
      </c>
      <c r="G881" s="13">
        <f t="shared" si="105"/>
        <v>9.8000000000000007</v>
      </c>
      <c r="H881" s="9"/>
      <c r="I881" s="83"/>
    </row>
    <row r="882" spans="1:9" x14ac:dyDescent="0.25">
      <c r="A882" s="49"/>
      <c r="B882" s="10" t="s">
        <v>262</v>
      </c>
      <c r="C882" s="13">
        <v>1</v>
      </c>
      <c r="D882" s="13">
        <v>9.43</v>
      </c>
      <c r="E882" s="13">
        <v>1</v>
      </c>
      <c r="F882" s="13">
        <v>3.85</v>
      </c>
      <c r="G882" s="13">
        <f t="shared" si="105"/>
        <v>36.305500000000002</v>
      </c>
      <c r="H882" s="9"/>
      <c r="I882" s="83"/>
    </row>
    <row r="883" spans="1:9" x14ac:dyDescent="0.25">
      <c r="A883" s="49"/>
      <c r="B883" s="10" t="s">
        <v>262</v>
      </c>
      <c r="C883" s="13">
        <v>1</v>
      </c>
      <c r="D883" s="13">
        <v>2.3199999999999998</v>
      </c>
      <c r="E883" s="13">
        <v>1</v>
      </c>
      <c r="F883" s="13">
        <v>3.85</v>
      </c>
      <c r="G883" s="13">
        <f t="shared" si="105"/>
        <v>8.9320000000000004</v>
      </c>
      <c r="H883" s="9"/>
      <c r="I883" s="83"/>
    </row>
    <row r="884" spans="1:9" x14ac:dyDescent="0.25">
      <c r="A884" s="49"/>
      <c r="B884" s="10" t="s">
        <v>263</v>
      </c>
      <c r="C884" s="13">
        <v>2</v>
      </c>
      <c r="D884" s="13">
        <v>4.3</v>
      </c>
      <c r="E884" s="13">
        <v>1</v>
      </c>
      <c r="F884" s="13">
        <v>3.85</v>
      </c>
      <c r="G884" s="13">
        <f t="shared" si="105"/>
        <v>33.11</v>
      </c>
      <c r="H884" s="9"/>
      <c r="I884" s="83"/>
    </row>
    <row r="885" spans="1:9" x14ac:dyDescent="0.25">
      <c r="A885" s="49"/>
      <c r="B885" s="10"/>
      <c r="C885" s="13">
        <v>2</v>
      </c>
      <c r="D885" s="13">
        <v>1.5</v>
      </c>
      <c r="E885" s="13">
        <v>1</v>
      </c>
      <c r="F885" s="13">
        <v>3.85</v>
      </c>
      <c r="G885" s="13">
        <f t="shared" si="105"/>
        <v>11.55</v>
      </c>
      <c r="H885" s="9"/>
      <c r="I885" s="83"/>
    </row>
    <row r="886" spans="1:9" x14ac:dyDescent="0.25">
      <c r="A886" s="49"/>
      <c r="B886" s="10" t="s">
        <v>264</v>
      </c>
      <c r="C886" s="13">
        <v>2</v>
      </c>
      <c r="D886" s="13">
        <v>4.3</v>
      </c>
      <c r="E886" s="13">
        <v>1</v>
      </c>
      <c r="F886" s="13">
        <v>3.85</v>
      </c>
      <c r="G886" s="13">
        <f t="shared" si="105"/>
        <v>33.11</v>
      </c>
      <c r="H886" s="9"/>
      <c r="I886" s="83"/>
    </row>
    <row r="887" spans="1:9" x14ac:dyDescent="0.25">
      <c r="A887" s="49"/>
      <c r="B887" s="10"/>
      <c r="C887" s="13">
        <v>2</v>
      </c>
      <c r="D887" s="13">
        <v>2.2999999999999998</v>
      </c>
      <c r="E887" s="13">
        <v>1</v>
      </c>
      <c r="F887" s="13">
        <v>3.85</v>
      </c>
      <c r="G887" s="13">
        <f t="shared" si="105"/>
        <v>17.709999999999997</v>
      </c>
      <c r="H887" s="9"/>
      <c r="I887" s="83"/>
    </row>
    <row r="888" spans="1:9" x14ac:dyDescent="0.25">
      <c r="A888" s="49"/>
      <c r="B888" s="10" t="s">
        <v>245</v>
      </c>
      <c r="C888" s="13">
        <v>-2</v>
      </c>
      <c r="D888" s="13">
        <v>1</v>
      </c>
      <c r="E888" s="13">
        <v>2.4500000000000002</v>
      </c>
      <c r="F888" s="13">
        <v>1</v>
      </c>
      <c r="G888" s="13">
        <f t="shared" si="105"/>
        <v>-4.9000000000000004</v>
      </c>
      <c r="H888" s="9"/>
      <c r="I888" s="83"/>
    </row>
    <row r="889" spans="1:9" x14ac:dyDescent="0.25">
      <c r="A889" s="49"/>
      <c r="B889" s="10" t="s">
        <v>246</v>
      </c>
      <c r="C889" s="13">
        <v>-2</v>
      </c>
      <c r="D889" s="13">
        <v>0.85</v>
      </c>
      <c r="E889" s="13">
        <v>2.4500000000000002</v>
      </c>
      <c r="F889" s="13">
        <v>1</v>
      </c>
      <c r="G889" s="13">
        <f t="shared" si="105"/>
        <v>-4.165</v>
      </c>
      <c r="H889" s="9"/>
      <c r="I889" s="83"/>
    </row>
    <row r="890" spans="1:9" x14ac:dyDescent="0.25">
      <c r="A890" s="49"/>
      <c r="B890" s="10" t="s">
        <v>265</v>
      </c>
      <c r="C890" s="13">
        <v>2</v>
      </c>
      <c r="D890" s="13">
        <v>7</v>
      </c>
      <c r="E890" s="13">
        <v>1</v>
      </c>
      <c r="F890" s="13">
        <v>3.85</v>
      </c>
      <c r="G890" s="13">
        <f t="shared" si="105"/>
        <v>53.9</v>
      </c>
      <c r="H890" s="9"/>
      <c r="I890" s="83"/>
    </row>
    <row r="891" spans="1:9" x14ac:dyDescent="0.25">
      <c r="A891" s="49"/>
      <c r="B891" s="10"/>
      <c r="C891" s="13">
        <v>2</v>
      </c>
      <c r="D891" s="13">
        <v>4</v>
      </c>
      <c r="E891" s="13">
        <v>1</v>
      </c>
      <c r="F891" s="13">
        <v>3.85</v>
      </c>
      <c r="G891" s="13">
        <f t="shared" si="105"/>
        <v>30.8</v>
      </c>
      <c r="H891" s="9"/>
      <c r="I891" s="83"/>
    </row>
    <row r="892" spans="1:9" x14ac:dyDescent="0.25">
      <c r="A892" s="49"/>
      <c r="B892" s="10" t="s">
        <v>243</v>
      </c>
      <c r="C892" s="13">
        <v>2</v>
      </c>
      <c r="D892" s="13">
        <v>1.2</v>
      </c>
      <c r="E892" s="13">
        <v>2.4500000000000002</v>
      </c>
      <c r="F892" s="13">
        <v>1</v>
      </c>
      <c r="G892" s="13">
        <f t="shared" si="105"/>
        <v>5.88</v>
      </c>
      <c r="H892" s="9"/>
      <c r="I892" s="83"/>
    </row>
    <row r="893" spans="1:9" x14ac:dyDescent="0.25">
      <c r="A893" s="49"/>
      <c r="B893" s="10" t="s">
        <v>262</v>
      </c>
      <c r="C893" s="13">
        <v>2</v>
      </c>
      <c r="D893" s="13">
        <v>6.79</v>
      </c>
      <c r="E893" s="13">
        <v>1</v>
      </c>
      <c r="F893" s="13">
        <v>3.85</v>
      </c>
      <c r="G893" s="13">
        <f t="shared" si="105"/>
        <v>52.283000000000001</v>
      </c>
      <c r="H893" s="9"/>
      <c r="I893" s="83"/>
    </row>
    <row r="894" spans="1:9" x14ac:dyDescent="0.25">
      <c r="A894" s="49"/>
      <c r="B894" s="10"/>
      <c r="C894" s="13">
        <v>1</v>
      </c>
      <c r="D894" s="13">
        <v>1.9</v>
      </c>
      <c r="E894" s="13">
        <v>1</v>
      </c>
      <c r="F894" s="13">
        <v>3.85</v>
      </c>
      <c r="G894" s="13">
        <f t="shared" si="105"/>
        <v>7.3149999999999995</v>
      </c>
      <c r="H894" s="9"/>
      <c r="I894" s="83"/>
    </row>
    <row r="895" spans="1:9" x14ac:dyDescent="0.25">
      <c r="A895" s="49"/>
      <c r="B895" s="10" t="s">
        <v>266</v>
      </c>
      <c r="C895" s="13">
        <v>2</v>
      </c>
      <c r="D895" s="13">
        <v>6.3</v>
      </c>
      <c r="E895" s="13">
        <v>1</v>
      </c>
      <c r="F895" s="13">
        <v>5.95</v>
      </c>
      <c r="G895" s="13">
        <f t="shared" si="105"/>
        <v>74.97</v>
      </c>
      <c r="H895" s="9"/>
      <c r="I895" s="83"/>
    </row>
    <row r="896" spans="1:9" x14ac:dyDescent="0.25">
      <c r="A896" s="49"/>
      <c r="B896" s="10"/>
      <c r="C896" s="13">
        <v>2</v>
      </c>
      <c r="D896" s="13">
        <v>4.2</v>
      </c>
      <c r="E896" s="13">
        <v>1</v>
      </c>
      <c r="F896" s="13">
        <v>5.95</v>
      </c>
      <c r="G896" s="13">
        <f t="shared" si="105"/>
        <v>49.980000000000004</v>
      </c>
      <c r="H896" s="9"/>
      <c r="I896" s="83"/>
    </row>
    <row r="897" spans="1:9" x14ac:dyDescent="0.25">
      <c r="A897" s="49"/>
      <c r="B897" s="10" t="s">
        <v>267</v>
      </c>
      <c r="C897" s="13">
        <v>2</v>
      </c>
      <c r="D897" s="13">
        <v>2.75</v>
      </c>
      <c r="E897" s="13">
        <v>1</v>
      </c>
      <c r="F897" s="13">
        <v>5.95</v>
      </c>
      <c r="G897" s="13">
        <f t="shared" si="105"/>
        <v>32.725000000000001</v>
      </c>
      <c r="H897" s="9"/>
      <c r="I897" s="83"/>
    </row>
    <row r="898" spans="1:9" x14ac:dyDescent="0.25">
      <c r="A898" s="49"/>
      <c r="B898" s="10"/>
      <c r="C898" s="13">
        <v>2</v>
      </c>
      <c r="D898" s="13">
        <v>3.12</v>
      </c>
      <c r="E898" s="13">
        <v>1</v>
      </c>
      <c r="F898" s="13">
        <v>5.95</v>
      </c>
      <c r="G898" s="13">
        <f t="shared" si="105"/>
        <v>37.128</v>
      </c>
      <c r="H898" s="9"/>
      <c r="I898" s="83"/>
    </row>
    <row r="899" spans="1:9" x14ac:dyDescent="0.25">
      <c r="A899" s="49"/>
      <c r="B899" s="10" t="s">
        <v>268</v>
      </c>
      <c r="C899" s="13">
        <v>2</v>
      </c>
      <c r="D899" s="13">
        <v>2.75</v>
      </c>
      <c r="E899" s="13">
        <v>1</v>
      </c>
      <c r="F899" s="13">
        <v>5.95</v>
      </c>
      <c r="G899" s="13">
        <f t="shared" si="105"/>
        <v>32.725000000000001</v>
      </c>
      <c r="H899" s="9"/>
      <c r="I899" s="83"/>
    </row>
    <row r="900" spans="1:9" x14ac:dyDescent="0.25">
      <c r="A900" s="49"/>
      <c r="B900" s="10"/>
      <c r="C900" s="13">
        <v>2</v>
      </c>
      <c r="D900" s="13">
        <v>2.81</v>
      </c>
      <c r="E900" s="13">
        <v>1</v>
      </c>
      <c r="F900" s="13">
        <v>5.95</v>
      </c>
      <c r="G900" s="13">
        <f t="shared" si="105"/>
        <v>33.439</v>
      </c>
      <c r="H900" s="9"/>
      <c r="I900" s="83"/>
    </row>
    <row r="901" spans="1:9" x14ac:dyDescent="0.25">
      <c r="A901" s="49"/>
      <c r="B901" s="10" t="s">
        <v>269</v>
      </c>
      <c r="C901" s="13">
        <v>2</v>
      </c>
      <c r="D901" s="13">
        <v>6.3</v>
      </c>
      <c r="E901" s="13">
        <v>1</v>
      </c>
      <c r="F901" s="13">
        <v>5.95</v>
      </c>
      <c r="G901" s="13">
        <f t="shared" si="105"/>
        <v>74.97</v>
      </c>
      <c r="H901" s="9"/>
      <c r="I901" s="83"/>
    </row>
    <row r="902" spans="1:9" x14ac:dyDescent="0.25">
      <c r="A902" s="49"/>
      <c r="B902" s="10"/>
      <c r="C902" s="13">
        <v>2</v>
      </c>
      <c r="D902" s="13">
        <v>9.5</v>
      </c>
      <c r="E902" s="13">
        <v>1</v>
      </c>
      <c r="F902" s="13">
        <v>5.95</v>
      </c>
      <c r="G902" s="13">
        <f t="shared" si="105"/>
        <v>113.05</v>
      </c>
      <c r="H902" s="9"/>
      <c r="I902" s="83"/>
    </row>
    <row r="903" spans="1:9" x14ac:dyDescent="0.25">
      <c r="A903" s="49"/>
      <c r="B903" s="10" t="s">
        <v>270</v>
      </c>
      <c r="C903" s="13">
        <v>2</v>
      </c>
      <c r="D903" s="13">
        <v>5.8</v>
      </c>
      <c r="E903" s="13">
        <v>1</v>
      </c>
      <c r="F903" s="13">
        <v>5.95</v>
      </c>
      <c r="G903" s="13">
        <f t="shared" si="105"/>
        <v>69.02</v>
      </c>
      <c r="H903" s="9"/>
      <c r="I903" s="83"/>
    </row>
    <row r="904" spans="1:9" x14ac:dyDescent="0.25">
      <c r="A904" s="49"/>
      <c r="B904" s="10"/>
      <c r="C904" s="13">
        <v>2</v>
      </c>
      <c r="D904" s="13">
        <v>5.0999999999999996</v>
      </c>
      <c r="E904" s="13">
        <v>1</v>
      </c>
      <c r="F904" s="13">
        <v>5.95</v>
      </c>
      <c r="G904" s="13">
        <f t="shared" si="105"/>
        <v>60.69</v>
      </c>
      <c r="H904" s="9"/>
      <c r="I904" s="83"/>
    </row>
    <row r="905" spans="1:9" x14ac:dyDescent="0.25">
      <c r="A905" s="49"/>
      <c r="B905" s="10" t="s">
        <v>244</v>
      </c>
      <c r="C905" s="13">
        <v>10</v>
      </c>
      <c r="D905" s="13">
        <v>2</v>
      </c>
      <c r="E905" s="13">
        <v>1</v>
      </c>
      <c r="F905" s="13">
        <v>2.4500000000000002</v>
      </c>
      <c r="G905" s="13">
        <f t="shared" si="105"/>
        <v>49</v>
      </c>
      <c r="H905" s="9"/>
      <c r="I905" s="83"/>
    </row>
    <row r="906" spans="1:9" x14ac:dyDescent="0.25">
      <c r="A906" s="49"/>
      <c r="B906" s="10" t="s">
        <v>271</v>
      </c>
      <c r="C906" s="13">
        <v>2</v>
      </c>
      <c r="D906" s="13">
        <v>10.5</v>
      </c>
      <c r="E906" s="13">
        <v>1</v>
      </c>
      <c r="F906" s="13">
        <v>5.95</v>
      </c>
      <c r="G906" s="13">
        <f t="shared" si="105"/>
        <v>124.95</v>
      </c>
      <c r="H906" s="9"/>
      <c r="I906" s="83"/>
    </row>
    <row r="907" spans="1:9" x14ac:dyDescent="0.25">
      <c r="A907" s="49"/>
      <c r="B907" s="10"/>
      <c r="C907" s="13">
        <v>2</v>
      </c>
      <c r="D907" s="13">
        <v>19.5</v>
      </c>
      <c r="E907" s="13">
        <v>1</v>
      </c>
      <c r="F907" s="13">
        <v>5.95</v>
      </c>
      <c r="G907" s="13">
        <f t="shared" si="105"/>
        <v>232.05</v>
      </c>
      <c r="H907" s="9"/>
      <c r="I907" s="83"/>
    </row>
    <row r="908" spans="1:9" x14ac:dyDescent="0.25">
      <c r="A908" s="49"/>
      <c r="B908" s="10" t="s">
        <v>272</v>
      </c>
      <c r="C908" s="13">
        <v>2</v>
      </c>
      <c r="D908" s="13">
        <v>12.15</v>
      </c>
      <c r="E908" s="13">
        <v>1</v>
      </c>
      <c r="F908" s="13">
        <v>5.95</v>
      </c>
      <c r="G908" s="13">
        <f t="shared" si="105"/>
        <v>144.58500000000001</v>
      </c>
      <c r="H908" s="9"/>
      <c r="I908" s="83"/>
    </row>
    <row r="909" spans="1:9" x14ac:dyDescent="0.25">
      <c r="A909" s="49"/>
      <c r="B909" s="10"/>
      <c r="C909" s="13">
        <v>2</v>
      </c>
      <c r="D909" s="13">
        <v>3.7</v>
      </c>
      <c r="E909" s="13">
        <v>1</v>
      </c>
      <c r="F909" s="13">
        <v>5.95</v>
      </c>
      <c r="G909" s="13">
        <f t="shared" si="105"/>
        <v>44.03</v>
      </c>
      <c r="H909" s="9"/>
      <c r="I909" s="83"/>
    </row>
    <row r="910" spans="1:9" x14ac:dyDescent="0.25">
      <c r="A910" s="49"/>
      <c r="B910" s="10" t="s">
        <v>273</v>
      </c>
      <c r="C910" s="13">
        <v>2</v>
      </c>
      <c r="D910" s="13">
        <v>3</v>
      </c>
      <c r="E910" s="13">
        <v>1</v>
      </c>
      <c r="F910" s="13">
        <v>5.95</v>
      </c>
      <c r="G910" s="13">
        <f t="shared" si="105"/>
        <v>35.700000000000003</v>
      </c>
      <c r="H910" s="9"/>
      <c r="I910" s="83"/>
    </row>
    <row r="911" spans="1:9" x14ac:dyDescent="0.25">
      <c r="A911" s="49"/>
      <c r="B911" s="10"/>
      <c r="C911" s="13">
        <v>2</v>
      </c>
      <c r="D911" s="13">
        <v>3.7</v>
      </c>
      <c r="E911" s="13">
        <v>1</v>
      </c>
      <c r="F911" s="13">
        <v>5.95</v>
      </c>
      <c r="G911" s="13">
        <f t="shared" si="105"/>
        <v>44.03</v>
      </c>
      <c r="H911" s="9"/>
      <c r="I911" s="83"/>
    </row>
    <row r="912" spans="1:9" x14ac:dyDescent="0.25">
      <c r="A912" s="49"/>
      <c r="B912" s="10" t="s">
        <v>274</v>
      </c>
      <c r="C912" s="13">
        <v>2</v>
      </c>
      <c r="D912" s="13">
        <v>2.5</v>
      </c>
      <c r="E912" s="13">
        <v>1</v>
      </c>
      <c r="F912" s="13">
        <v>5.95</v>
      </c>
      <c r="G912" s="13">
        <f t="shared" si="105"/>
        <v>29.75</v>
      </c>
      <c r="H912" s="9"/>
      <c r="I912" s="83"/>
    </row>
    <row r="913" spans="1:9" x14ac:dyDescent="0.25">
      <c r="A913" s="49"/>
      <c r="B913" s="10"/>
      <c r="C913" s="13">
        <v>2</v>
      </c>
      <c r="D913" s="13">
        <v>6.09</v>
      </c>
      <c r="E913" s="13">
        <v>1</v>
      </c>
      <c r="F913" s="13">
        <v>5.95</v>
      </c>
      <c r="G913" s="13">
        <f t="shared" si="105"/>
        <v>72.471000000000004</v>
      </c>
      <c r="H913" s="9"/>
      <c r="I913" s="83"/>
    </row>
    <row r="914" spans="1:9" x14ac:dyDescent="0.25">
      <c r="A914" s="49"/>
      <c r="B914" s="10" t="s">
        <v>275</v>
      </c>
      <c r="C914" s="13">
        <v>2</v>
      </c>
      <c r="D914" s="13">
        <v>6.2</v>
      </c>
      <c r="E914" s="13">
        <v>1</v>
      </c>
      <c r="F914" s="13">
        <v>3.85</v>
      </c>
      <c r="G914" s="13">
        <f t="shared" si="105"/>
        <v>47.74</v>
      </c>
      <c r="H914" s="9"/>
      <c r="I914" s="83"/>
    </row>
    <row r="915" spans="1:9" x14ac:dyDescent="0.25">
      <c r="A915" s="49"/>
      <c r="B915" s="10"/>
      <c r="C915" s="13">
        <v>2</v>
      </c>
      <c r="D915" s="13">
        <v>5.7</v>
      </c>
      <c r="E915" s="13">
        <v>1</v>
      </c>
      <c r="F915" s="13">
        <v>3.85</v>
      </c>
      <c r="G915" s="13">
        <f t="shared" si="105"/>
        <v>43.89</v>
      </c>
      <c r="H915" s="9"/>
      <c r="I915" s="83"/>
    </row>
    <row r="916" spans="1:9" x14ac:dyDescent="0.25">
      <c r="A916" s="49"/>
      <c r="B916" s="10" t="s">
        <v>268</v>
      </c>
      <c r="C916" s="13">
        <v>2</v>
      </c>
      <c r="D916" s="13">
        <v>2</v>
      </c>
      <c r="E916" s="13">
        <v>1</v>
      </c>
      <c r="F916" s="13">
        <v>3.85</v>
      </c>
      <c r="G916" s="13">
        <f t="shared" si="105"/>
        <v>15.4</v>
      </c>
      <c r="H916" s="9"/>
      <c r="I916" s="83"/>
    </row>
    <row r="917" spans="1:9" x14ac:dyDescent="0.25">
      <c r="A917" s="49"/>
      <c r="B917" s="10"/>
      <c r="C917" s="13">
        <v>2</v>
      </c>
      <c r="D917" s="13">
        <v>3</v>
      </c>
      <c r="E917" s="13">
        <v>1</v>
      </c>
      <c r="F917" s="13">
        <v>3.85</v>
      </c>
      <c r="G917" s="13">
        <f t="shared" si="105"/>
        <v>23.1</v>
      </c>
      <c r="H917" s="9"/>
      <c r="I917" s="83"/>
    </row>
    <row r="918" spans="1:9" x14ac:dyDescent="0.25">
      <c r="A918" s="49"/>
      <c r="B918" s="10" t="s">
        <v>276</v>
      </c>
      <c r="C918" s="13">
        <v>2</v>
      </c>
      <c r="D918" s="13">
        <v>10.5</v>
      </c>
      <c r="E918" s="13">
        <v>1</v>
      </c>
      <c r="F918" s="13">
        <v>3.85</v>
      </c>
      <c r="G918" s="13">
        <f t="shared" si="105"/>
        <v>80.850000000000009</v>
      </c>
      <c r="H918" s="9"/>
      <c r="I918" s="83"/>
    </row>
    <row r="919" spans="1:9" x14ac:dyDescent="0.25">
      <c r="A919" s="49"/>
      <c r="B919" s="10"/>
      <c r="C919" s="13">
        <v>2</v>
      </c>
      <c r="D919" s="13">
        <v>4</v>
      </c>
      <c r="E919" s="13">
        <v>1</v>
      </c>
      <c r="F919" s="13">
        <v>3.85</v>
      </c>
      <c r="G919" s="13">
        <f t="shared" si="105"/>
        <v>30.8</v>
      </c>
      <c r="H919" s="9"/>
      <c r="I919" s="83"/>
    </row>
    <row r="920" spans="1:9" x14ac:dyDescent="0.25">
      <c r="A920" s="49"/>
      <c r="B920" s="10" t="s">
        <v>277</v>
      </c>
      <c r="C920" s="13">
        <v>2</v>
      </c>
      <c r="D920" s="13">
        <v>10.5</v>
      </c>
      <c r="E920" s="13">
        <v>1</v>
      </c>
      <c r="F920" s="13">
        <v>3.85</v>
      </c>
      <c r="G920" s="13">
        <f t="shared" si="105"/>
        <v>80.850000000000009</v>
      </c>
      <c r="H920" s="9"/>
      <c r="I920" s="83"/>
    </row>
    <row r="921" spans="1:9" x14ac:dyDescent="0.25">
      <c r="A921" s="49"/>
      <c r="B921" s="10"/>
      <c r="C921" s="13">
        <v>2</v>
      </c>
      <c r="D921" s="13">
        <v>4</v>
      </c>
      <c r="E921" s="13">
        <v>1</v>
      </c>
      <c r="F921" s="13">
        <v>3.85</v>
      </c>
      <c r="G921" s="13">
        <f t="shared" si="105"/>
        <v>30.8</v>
      </c>
      <c r="H921" s="9"/>
      <c r="I921" s="83"/>
    </row>
    <row r="922" spans="1:9" x14ac:dyDescent="0.25">
      <c r="A922" s="49"/>
      <c r="B922" s="10" t="s">
        <v>248</v>
      </c>
      <c r="C922" s="13">
        <v>-1</v>
      </c>
      <c r="D922" s="13">
        <v>2.4</v>
      </c>
      <c r="E922" s="13">
        <v>1</v>
      </c>
      <c r="F922" s="13">
        <v>2.4500000000000002</v>
      </c>
      <c r="G922" s="13">
        <f t="shared" si="105"/>
        <v>-5.88</v>
      </c>
      <c r="H922" s="9"/>
      <c r="I922" s="83"/>
    </row>
    <row r="923" spans="1:9" x14ac:dyDescent="0.25">
      <c r="A923" s="49"/>
      <c r="B923" s="10" t="s">
        <v>249</v>
      </c>
      <c r="C923" s="13">
        <v>-1</v>
      </c>
      <c r="D923" s="13">
        <v>0.6</v>
      </c>
      <c r="E923" s="13">
        <v>1</v>
      </c>
      <c r="F923" s="13">
        <v>1.5</v>
      </c>
      <c r="G923" s="13">
        <f t="shared" si="105"/>
        <v>-0.89999999999999991</v>
      </c>
      <c r="H923" s="9"/>
      <c r="I923" s="83"/>
    </row>
    <row r="924" spans="1:9" x14ac:dyDescent="0.25">
      <c r="A924" s="49"/>
      <c r="B924" s="10" t="s">
        <v>250</v>
      </c>
      <c r="C924" s="13">
        <v>-1</v>
      </c>
      <c r="D924" s="13">
        <v>2.4</v>
      </c>
      <c r="E924" s="13">
        <v>1</v>
      </c>
      <c r="F924" s="13">
        <v>2.4500000000000002</v>
      </c>
      <c r="G924" s="13">
        <f t="shared" si="105"/>
        <v>-5.88</v>
      </c>
      <c r="H924" s="9"/>
      <c r="I924" s="83"/>
    </row>
    <row r="925" spans="1:9" x14ac:dyDescent="0.25">
      <c r="A925" s="49"/>
      <c r="B925" s="10"/>
      <c r="C925" s="13"/>
      <c r="D925" s="13"/>
      <c r="E925" s="13"/>
      <c r="F925" s="13"/>
      <c r="G925" s="13"/>
      <c r="H925" s="9"/>
      <c r="I925" s="83"/>
    </row>
    <row r="926" spans="1:9" x14ac:dyDescent="0.25">
      <c r="A926" s="49"/>
      <c r="B926" s="10"/>
      <c r="C926" s="13"/>
      <c r="D926" s="13"/>
      <c r="E926" s="13"/>
      <c r="F926" s="13"/>
      <c r="G926" s="13"/>
      <c r="H926" s="9"/>
      <c r="I926" s="83"/>
    </row>
    <row r="927" spans="1:9" x14ac:dyDescent="0.25">
      <c r="A927" s="49"/>
      <c r="B927" s="10"/>
      <c r="C927" s="13"/>
      <c r="D927" s="13"/>
      <c r="E927" s="13"/>
      <c r="F927" s="13"/>
      <c r="G927" s="13"/>
      <c r="H927" s="9"/>
      <c r="I927" s="83"/>
    </row>
    <row r="928" spans="1:9" x14ac:dyDescent="0.25">
      <c r="A928" s="49"/>
      <c r="B928" s="18" t="s">
        <v>11</v>
      </c>
      <c r="C928" s="13"/>
      <c r="D928" s="13"/>
      <c r="E928" s="13"/>
      <c r="F928" s="13"/>
      <c r="G928" s="13"/>
      <c r="H928" s="9"/>
      <c r="I928" s="83"/>
    </row>
    <row r="929" spans="1:9" x14ac:dyDescent="0.25">
      <c r="A929" s="49"/>
      <c r="B929" s="10" t="s">
        <v>278</v>
      </c>
      <c r="C929" s="13">
        <v>2</v>
      </c>
      <c r="D929" s="13">
        <v>6</v>
      </c>
      <c r="E929" s="13">
        <v>1</v>
      </c>
      <c r="F929" s="13">
        <v>3.4</v>
      </c>
      <c r="G929" s="13">
        <f t="shared" ref="G929:G980" si="106">PRODUCT(C929:F929)</f>
        <v>40.799999999999997</v>
      </c>
      <c r="H929" s="9"/>
      <c r="I929" s="83"/>
    </row>
    <row r="930" spans="1:9" x14ac:dyDescent="0.25">
      <c r="A930" s="49"/>
      <c r="B930" s="10"/>
      <c r="C930" s="13">
        <v>2</v>
      </c>
      <c r="D930" s="13">
        <v>5</v>
      </c>
      <c r="E930" s="13">
        <v>1</v>
      </c>
      <c r="F930" s="13">
        <v>3.4</v>
      </c>
      <c r="G930" s="13">
        <f t="shared" si="106"/>
        <v>34</v>
      </c>
      <c r="H930" s="9"/>
      <c r="I930" s="83"/>
    </row>
    <row r="931" spans="1:9" x14ac:dyDescent="0.25">
      <c r="A931" s="49"/>
      <c r="B931" s="10" t="s">
        <v>279</v>
      </c>
      <c r="C931" s="13">
        <v>2</v>
      </c>
      <c r="D931" s="13">
        <v>3.3</v>
      </c>
      <c r="E931" s="13">
        <v>1</v>
      </c>
      <c r="F931" s="13">
        <v>3.4</v>
      </c>
      <c r="G931" s="13">
        <f t="shared" si="106"/>
        <v>22.439999999999998</v>
      </c>
      <c r="H931" s="9"/>
      <c r="I931" s="83"/>
    </row>
    <row r="932" spans="1:9" x14ac:dyDescent="0.25">
      <c r="A932" s="49"/>
      <c r="B932" s="10"/>
      <c r="C932" s="13">
        <v>2</v>
      </c>
      <c r="D932" s="13">
        <v>3.9</v>
      </c>
      <c r="E932" s="13">
        <v>1</v>
      </c>
      <c r="F932" s="13">
        <v>3.4</v>
      </c>
      <c r="G932" s="13">
        <f t="shared" si="106"/>
        <v>26.52</v>
      </c>
      <c r="H932" s="9"/>
      <c r="I932" s="83"/>
    </row>
    <row r="933" spans="1:9" x14ac:dyDescent="0.25">
      <c r="A933" s="49"/>
      <c r="B933" s="10" t="s">
        <v>262</v>
      </c>
      <c r="C933" s="13">
        <v>2</v>
      </c>
      <c r="D933" s="13">
        <v>3.89</v>
      </c>
      <c r="E933" s="13">
        <v>1</v>
      </c>
      <c r="F933" s="13">
        <v>3.4</v>
      </c>
      <c r="G933" s="13">
        <f t="shared" si="106"/>
        <v>26.452000000000002</v>
      </c>
      <c r="H933" s="9"/>
      <c r="I933" s="83"/>
    </row>
    <row r="934" spans="1:9" x14ac:dyDescent="0.25">
      <c r="A934" s="49"/>
      <c r="B934" s="10"/>
      <c r="C934" s="13">
        <v>2</v>
      </c>
      <c r="D934" s="13">
        <v>5.5</v>
      </c>
      <c r="E934" s="13">
        <v>1</v>
      </c>
      <c r="F934" s="13">
        <v>3.4</v>
      </c>
      <c r="G934" s="13">
        <f t="shared" si="106"/>
        <v>37.4</v>
      </c>
      <c r="H934" s="9"/>
      <c r="I934" s="83"/>
    </row>
    <row r="935" spans="1:9" x14ac:dyDescent="0.25">
      <c r="A935" s="49"/>
      <c r="B935" s="10" t="s">
        <v>280</v>
      </c>
      <c r="C935" s="13">
        <v>2</v>
      </c>
      <c r="D935" s="13">
        <v>6.31</v>
      </c>
      <c r="E935" s="13">
        <v>1</v>
      </c>
      <c r="F935" s="13">
        <v>3.4</v>
      </c>
      <c r="G935" s="13">
        <f t="shared" si="106"/>
        <v>42.907999999999994</v>
      </c>
      <c r="H935" s="9"/>
      <c r="I935" s="83"/>
    </row>
    <row r="936" spans="1:9" x14ac:dyDescent="0.25">
      <c r="A936" s="49"/>
      <c r="B936" s="10"/>
      <c r="C936" s="13">
        <v>2</v>
      </c>
      <c r="D936" s="13">
        <v>3.89</v>
      </c>
      <c r="E936" s="13">
        <v>1</v>
      </c>
      <c r="F936" s="13">
        <v>3.4</v>
      </c>
      <c r="G936" s="13">
        <f t="shared" si="106"/>
        <v>26.452000000000002</v>
      </c>
      <c r="H936" s="9"/>
      <c r="I936" s="83"/>
    </row>
    <row r="937" spans="1:9" x14ac:dyDescent="0.25">
      <c r="A937" s="49"/>
      <c r="B937" s="10" t="s">
        <v>281</v>
      </c>
      <c r="C937" s="13">
        <v>2</v>
      </c>
      <c r="D937" s="13">
        <v>3.6</v>
      </c>
      <c r="E937" s="13">
        <v>1</v>
      </c>
      <c r="F937" s="13">
        <v>3.4</v>
      </c>
      <c r="G937" s="13">
        <f t="shared" si="106"/>
        <v>24.48</v>
      </c>
      <c r="H937" s="9"/>
      <c r="I937" s="83"/>
    </row>
    <row r="938" spans="1:9" x14ac:dyDescent="0.25">
      <c r="A938" s="49"/>
      <c r="B938" s="10"/>
      <c r="C938" s="13">
        <v>2</v>
      </c>
      <c r="D938" s="13">
        <v>3.3</v>
      </c>
      <c r="E938" s="13">
        <v>1</v>
      </c>
      <c r="F938" s="13">
        <v>3.4</v>
      </c>
      <c r="G938" s="13">
        <f t="shared" si="106"/>
        <v>22.439999999999998</v>
      </c>
      <c r="H938" s="9"/>
      <c r="I938" s="83"/>
    </row>
    <row r="939" spans="1:9" x14ac:dyDescent="0.25">
      <c r="A939" s="49"/>
      <c r="B939" s="10" t="s">
        <v>282</v>
      </c>
      <c r="C939" s="13">
        <v>2</v>
      </c>
      <c r="D939" s="13">
        <v>2.4</v>
      </c>
      <c r="E939" s="13">
        <v>1</v>
      </c>
      <c r="F939" s="13">
        <v>3.4</v>
      </c>
      <c r="G939" s="13">
        <f t="shared" si="106"/>
        <v>16.32</v>
      </c>
      <c r="H939" s="9"/>
      <c r="I939" s="83"/>
    </row>
    <row r="940" spans="1:9" x14ac:dyDescent="0.25">
      <c r="A940" s="49"/>
      <c r="B940" s="10"/>
      <c r="C940" s="13">
        <v>2</v>
      </c>
      <c r="D940" s="13">
        <v>3.3</v>
      </c>
      <c r="E940" s="13">
        <v>1</v>
      </c>
      <c r="F940" s="13">
        <v>3.4</v>
      </c>
      <c r="G940" s="13">
        <f t="shared" si="106"/>
        <v>22.439999999999998</v>
      </c>
      <c r="H940" s="9"/>
      <c r="I940" s="83"/>
    </row>
    <row r="941" spans="1:9" x14ac:dyDescent="0.25">
      <c r="A941" s="49"/>
      <c r="B941" s="10" t="s">
        <v>283</v>
      </c>
      <c r="C941" s="13">
        <v>2</v>
      </c>
      <c r="D941" s="13">
        <v>6.3</v>
      </c>
      <c r="E941" s="13">
        <v>1</v>
      </c>
      <c r="F941" s="13">
        <v>3.4</v>
      </c>
      <c r="G941" s="13">
        <f t="shared" si="106"/>
        <v>42.839999999999996</v>
      </c>
      <c r="H941" s="9"/>
      <c r="I941" s="83"/>
    </row>
    <row r="942" spans="1:9" x14ac:dyDescent="0.25">
      <c r="A942" s="49"/>
      <c r="B942" s="10"/>
      <c r="C942" s="13">
        <v>2</v>
      </c>
      <c r="D942" s="13">
        <v>8.3000000000000007</v>
      </c>
      <c r="E942" s="13">
        <v>1</v>
      </c>
      <c r="F942" s="13">
        <v>3.4</v>
      </c>
      <c r="G942" s="13">
        <f t="shared" si="106"/>
        <v>56.440000000000005</v>
      </c>
      <c r="H942" s="9"/>
      <c r="I942" s="83"/>
    </row>
    <row r="943" spans="1:9" x14ac:dyDescent="0.25">
      <c r="A943" s="49"/>
      <c r="B943" s="10" t="s">
        <v>284</v>
      </c>
      <c r="C943" s="13">
        <v>2</v>
      </c>
      <c r="D943" s="13">
        <v>3</v>
      </c>
      <c r="E943" s="13">
        <v>1</v>
      </c>
      <c r="F943" s="13">
        <v>3.4</v>
      </c>
      <c r="G943" s="13">
        <f t="shared" si="106"/>
        <v>20.399999999999999</v>
      </c>
      <c r="H943" s="9"/>
      <c r="I943" s="83"/>
    </row>
    <row r="944" spans="1:9" x14ac:dyDescent="0.25">
      <c r="A944" s="49"/>
      <c r="B944" s="10"/>
      <c r="C944" s="13">
        <v>1</v>
      </c>
      <c r="D944" s="13">
        <v>1</v>
      </c>
      <c r="E944" s="13">
        <v>3</v>
      </c>
      <c r="F944" s="13">
        <v>3.4</v>
      </c>
      <c r="G944" s="13">
        <f t="shared" si="106"/>
        <v>10.199999999999999</v>
      </c>
      <c r="H944" s="9"/>
      <c r="I944" s="83"/>
    </row>
    <row r="945" spans="1:9" x14ac:dyDescent="0.25">
      <c r="A945" s="49"/>
      <c r="B945" s="10" t="s">
        <v>285</v>
      </c>
      <c r="C945" s="13">
        <v>2</v>
      </c>
      <c r="D945" s="13">
        <v>9</v>
      </c>
      <c r="E945" s="13">
        <v>1</v>
      </c>
      <c r="F945" s="13">
        <v>3.4</v>
      </c>
      <c r="G945" s="13">
        <f t="shared" si="106"/>
        <v>61.199999999999996</v>
      </c>
      <c r="H945" s="9"/>
      <c r="I945" s="83"/>
    </row>
    <row r="946" spans="1:9" x14ac:dyDescent="0.25">
      <c r="A946" s="49"/>
      <c r="B946" s="10"/>
      <c r="C946" s="13">
        <v>2</v>
      </c>
      <c r="D946" s="13">
        <v>4.5</v>
      </c>
      <c r="E946" s="13">
        <v>1</v>
      </c>
      <c r="F946" s="13">
        <v>3.4</v>
      </c>
      <c r="G946" s="13">
        <f t="shared" si="106"/>
        <v>30.599999999999998</v>
      </c>
      <c r="H946" s="9"/>
      <c r="I946" s="83"/>
    </row>
    <row r="947" spans="1:9" x14ac:dyDescent="0.25">
      <c r="A947" s="49"/>
      <c r="B947" s="10" t="s">
        <v>286</v>
      </c>
      <c r="C947" s="13">
        <v>2</v>
      </c>
      <c r="D947" s="13">
        <v>2</v>
      </c>
      <c r="E947" s="13">
        <v>1</v>
      </c>
      <c r="F947" s="13">
        <v>3.4</v>
      </c>
      <c r="G947" s="13">
        <f t="shared" si="106"/>
        <v>13.6</v>
      </c>
      <c r="H947" s="9"/>
      <c r="I947" s="83"/>
    </row>
    <row r="948" spans="1:9" x14ac:dyDescent="0.25">
      <c r="A948" s="49"/>
      <c r="B948" s="10"/>
      <c r="C948" s="13">
        <v>2</v>
      </c>
      <c r="D948" s="13">
        <v>2.4500000000000002</v>
      </c>
      <c r="E948" s="13">
        <v>1</v>
      </c>
      <c r="F948" s="13">
        <v>3.4</v>
      </c>
      <c r="G948" s="13">
        <f t="shared" si="106"/>
        <v>16.66</v>
      </c>
      <c r="H948" s="9"/>
      <c r="I948" s="83"/>
    </row>
    <row r="949" spans="1:9" x14ac:dyDescent="0.25">
      <c r="A949" s="49"/>
      <c r="B949" s="10" t="s">
        <v>287</v>
      </c>
      <c r="C949" s="13">
        <v>2</v>
      </c>
      <c r="D949" s="13">
        <v>2.25</v>
      </c>
      <c r="E949" s="13">
        <v>1</v>
      </c>
      <c r="F949" s="13">
        <v>3.4</v>
      </c>
      <c r="G949" s="13">
        <f t="shared" si="106"/>
        <v>15.299999999999999</v>
      </c>
      <c r="H949" s="9"/>
      <c r="I949" s="83"/>
    </row>
    <row r="950" spans="1:9" x14ac:dyDescent="0.25">
      <c r="A950" s="49"/>
      <c r="B950" s="10"/>
      <c r="C950" s="13">
        <v>2</v>
      </c>
      <c r="D950" s="13">
        <v>2.23</v>
      </c>
      <c r="E950" s="13">
        <v>1</v>
      </c>
      <c r="F950" s="13">
        <v>3.4</v>
      </c>
      <c r="G950" s="13">
        <f t="shared" si="106"/>
        <v>15.164</v>
      </c>
      <c r="H950" s="9"/>
      <c r="I950" s="83"/>
    </row>
    <row r="951" spans="1:9" x14ac:dyDescent="0.25">
      <c r="A951" s="49"/>
      <c r="B951" s="10" t="s">
        <v>274</v>
      </c>
      <c r="C951" s="13">
        <v>2</v>
      </c>
      <c r="D951" s="13">
        <v>6.1</v>
      </c>
      <c r="E951" s="13">
        <v>1</v>
      </c>
      <c r="F951" s="13">
        <v>3.4</v>
      </c>
      <c r="G951" s="13">
        <f t="shared" si="106"/>
        <v>41.48</v>
      </c>
      <c r="H951" s="9"/>
      <c r="I951" s="83"/>
    </row>
    <row r="952" spans="1:9" x14ac:dyDescent="0.25">
      <c r="A952" s="49"/>
      <c r="B952" s="10"/>
      <c r="C952" s="13">
        <v>2</v>
      </c>
      <c r="D952" s="13">
        <v>2.5</v>
      </c>
      <c r="E952" s="13">
        <v>1</v>
      </c>
      <c r="F952" s="13">
        <v>3.4</v>
      </c>
      <c r="G952" s="13">
        <f t="shared" si="106"/>
        <v>17</v>
      </c>
      <c r="H952" s="9"/>
      <c r="I952" s="83"/>
    </row>
    <row r="953" spans="1:9" x14ac:dyDescent="0.25">
      <c r="A953" s="49"/>
      <c r="B953" s="10" t="s">
        <v>288</v>
      </c>
      <c r="C953" s="13">
        <v>2</v>
      </c>
      <c r="D953" s="13">
        <v>3.4</v>
      </c>
      <c r="E953" s="13">
        <v>1</v>
      </c>
      <c r="F953" s="13">
        <v>3.4</v>
      </c>
      <c r="G953" s="13">
        <f t="shared" si="106"/>
        <v>23.119999999999997</v>
      </c>
      <c r="H953" s="9"/>
      <c r="I953" s="83"/>
    </row>
    <row r="954" spans="1:9" x14ac:dyDescent="0.25">
      <c r="A954" s="49"/>
      <c r="B954" s="10"/>
      <c r="C954" s="13">
        <v>2</v>
      </c>
      <c r="D954" s="13">
        <v>5.7</v>
      </c>
      <c r="E954" s="13">
        <v>1</v>
      </c>
      <c r="F954" s="13">
        <v>3.4</v>
      </c>
      <c r="G954" s="13">
        <f t="shared" si="106"/>
        <v>38.76</v>
      </c>
      <c r="H954" s="9"/>
      <c r="I954" s="83"/>
    </row>
    <row r="955" spans="1:9" x14ac:dyDescent="0.25">
      <c r="A955" s="49"/>
      <c r="B955" s="10" t="s">
        <v>289</v>
      </c>
      <c r="C955" s="13">
        <v>2</v>
      </c>
      <c r="D955" s="13">
        <v>1.65</v>
      </c>
      <c r="E955" s="13">
        <v>1</v>
      </c>
      <c r="F955" s="13">
        <v>3.4</v>
      </c>
      <c r="G955" s="13">
        <f t="shared" si="106"/>
        <v>11.219999999999999</v>
      </c>
      <c r="H955" s="9"/>
      <c r="I955" s="83"/>
    </row>
    <row r="956" spans="1:9" x14ac:dyDescent="0.25">
      <c r="A956" s="49"/>
      <c r="B956" s="10"/>
      <c r="C956" s="13">
        <v>2</v>
      </c>
      <c r="D956" s="13">
        <v>3.5</v>
      </c>
      <c r="E956" s="13">
        <v>1</v>
      </c>
      <c r="F956" s="13">
        <v>3.4</v>
      </c>
      <c r="G956" s="13">
        <f t="shared" si="106"/>
        <v>23.8</v>
      </c>
      <c r="H956" s="9"/>
      <c r="I956" s="83"/>
    </row>
    <row r="957" spans="1:9" x14ac:dyDescent="0.25">
      <c r="A957" s="49"/>
      <c r="B957" s="10" t="s">
        <v>290</v>
      </c>
      <c r="C957" s="13">
        <v>2</v>
      </c>
      <c r="D957" s="13">
        <v>1.645</v>
      </c>
      <c r="E957" s="13">
        <v>1</v>
      </c>
      <c r="F957" s="13">
        <v>3.4</v>
      </c>
      <c r="G957" s="13">
        <f t="shared" si="106"/>
        <v>11.186</v>
      </c>
      <c r="H957" s="9"/>
      <c r="I957" s="83"/>
    </row>
    <row r="958" spans="1:9" x14ac:dyDescent="0.25">
      <c r="A958" s="49"/>
      <c r="B958" s="10"/>
      <c r="C958" s="13">
        <v>2</v>
      </c>
      <c r="D958" s="13">
        <v>2</v>
      </c>
      <c r="E958" s="13">
        <v>1</v>
      </c>
      <c r="F958" s="13">
        <v>3.4</v>
      </c>
      <c r="G958" s="13">
        <f t="shared" si="106"/>
        <v>13.6</v>
      </c>
      <c r="H958" s="9"/>
      <c r="I958" s="83"/>
    </row>
    <row r="959" spans="1:9" x14ac:dyDescent="0.25">
      <c r="A959" s="49"/>
      <c r="B959" s="10" t="s">
        <v>291</v>
      </c>
      <c r="C959" s="13">
        <v>2</v>
      </c>
      <c r="D959" s="13">
        <v>3.8</v>
      </c>
      <c r="E959" s="13">
        <v>1</v>
      </c>
      <c r="F959" s="13">
        <v>3.4</v>
      </c>
      <c r="G959" s="13">
        <f t="shared" si="106"/>
        <v>25.84</v>
      </c>
      <c r="H959" s="9"/>
      <c r="I959" s="83"/>
    </row>
    <row r="960" spans="1:9" x14ac:dyDescent="0.25">
      <c r="A960" s="49"/>
      <c r="B960" s="10"/>
      <c r="C960" s="13">
        <v>2</v>
      </c>
      <c r="D960" s="13">
        <v>5.7</v>
      </c>
      <c r="E960" s="13">
        <v>1</v>
      </c>
      <c r="F960" s="13">
        <v>3.4</v>
      </c>
      <c r="G960" s="13">
        <f t="shared" si="106"/>
        <v>38.76</v>
      </c>
      <c r="H960" s="9"/>
      <c r="I960" s="83"/>
    </row>
    <row r="961" spans="1:9" x14ac:dyDescent="0.25">
      <c r="A961" s="49"/>
      <c r="B961" s="10" t="s">
        <v>292</v>
      </c>
      <c r="C961" s="13">
        <v>2</v>
      </c>
      <c r="D961" s="13">
        <v>4.0999999999999996</v>
      </c>
      <c r="E961" s="13">
        <v>1</v>
      </c>
      <c r="F961" s="13">
        <v>3.4</v>
      </c>
      <c r="G961" s="13">
        <f t="shared" si="106"/>
        <v>27.879999999999995</v>
      </c>
      <c r="H961" s="9"/>
      <c r="I961" s="83"/>
    </row>
    <row r="962" spans="1:9" x14ac:dyDescent="0.25">
      <c r="A962" s="49"/>
      <c r="B962" s="10"/>
      <c r="C962" s="13">
        <v>2</v>
      </c>
      <c r="D962" s="13">
        <v>5.7</v>
      </c>
      <c r="E962" s="13">
        <v>1</v>
      </c>
      <c r="F962" s="13">
        <v>3.4</v>
      </c>
      <c r="G962" s="13">
        <f t="shared" si="106"/>
        <v>38.76</v>
      </c>
      <c r="H962" s="9"/>
      <c r="I962" s="83"/>
    </row>
    <row r="963" spans="1:9" x14ac:dyDescent="0.25">
      <c r="A963" s="49"/>
      <c r="B963" s="10" t="s">
        <v>290</v>
      </c>
      <c r="C963" s="13">
        <v>4</v>
      </c>
      <c r="D963" s="13">
        <v>1.65</v>
      </c>
      <c r="E963" s="13">
        <v>1</v>
      </c>
      <c r="F963" s="13">
        <v>3.4</v>
      </c>
      <c r="G963" s="13">
        <f t="shared" si="106"/>
        <v>22.439999999999998</v>
      </c>
      <c r="H963" s="9"/>
      <c r="I963" s="83"/>
    </row>
    <row r="964" spans="1:9" x14ac:dyDescent="0.25">
      <c r="A964" s="49"/>
      <c r="B964" s="10"/>
      <c r="C964" s="13">
        <v>4</v>
      </c>
      <c r="D964" s="13">
        <v>3.2</v>
      </c>
      <c r="E964" s="13">
        <v>1</v>
      </c>
      <c r="F964" s="13">
        <v>3.4</v>
      </c>
      <c r="G964" s="13">
        <f t="shared" si="106"/>
        <v>43.52</v>
      </c>
      <c r="H964" s="9"/>
      <c r="I964" s="83"/>
    </row>
    <row r="965" spans="1:9" x14ac:dyDescent="0.25">
      <c r="A965" s="49"/>
      <c r="B965" s="10" t="s">
        <v>289</v>
      </c>
      <c r="C965" s="13">
        <v>4</v>
      </c>
      <c r="D965" s="13">
        <v>1.65</v>
      </c>
      <c r="E965" s="13">
        <v>1</v>
      </c>
      <c r="F965" s="13">
        <v>3.4</v>
      </c>
      <c r="G965" s="13">
        <f t="shared" si="106"/>
        <v>22.439999999999998</v>
      </c>
      <c r="H965" s="9"/>
      <c r="I965" s="83"/>
    </row>
    <row r="966" spans="1:9" x14ac:dyDescent="0.25">
      <c r="A966" s="49"/>
      <c r="B966" s="10"/>
      <c r="C966" s="13">
        <v>4</v>
      </c>
      <c r="D966" s="13">
        <v>2.5</v>
      </c>
      <c r="E966" s="13">
        <v>1</v>
      </c>
      <c r="F966" s="13">
        <v>3.4</v>
      </c>
      <c r="G966" s="13">
        <f t="shared" si="106"/>
        <v>34</v>
      </c>
      <c r="H966" s="9"/>
      <c r="I966" s="83"/>
    </row>
    <row r="967" spans="1:9" x14ac:dyDescent="0.25">
      <c r="A967" s="49"/>
      <c r="B967" s="10" t="s">
        <v>293</v>
      </c>
      <c r="C967" s="13">
        <v>2</v>
      </c>
      <c r="D967" s="13">
        <v>4.8</v>
      </c>
      <c r="E967" s="13">
        <v>1</v>
      </c>
      <c r="F967" s="13">
        <v>3.4</v>
      </c>
      <c r="G967" s="13">
        <f t="shared" si="106"/>
        <v>32.64</v>
      </c>
      <c r="H967" s="9"/>
      <c r="I967" s="83"/>
    </row>
    <row r="968" spans="1:9" x14ac:dyDescent="0.25">
      <c r="A968" s="49"/>
      <c r="B968" s="10"/>
      <c r="C968" s="13">
        <v>2</v>
      </c>
      <c r="D968" s="13">
        <v>5.7</v>
      </c>
      <c r="E968" s="13">
        <v>1</v>
      </c>
      <c r="F968" s="13">
        <v>3.4</v>
      </c>
      <c r="G968" s="13">
        <f t="shared" si="106"/>
        <v>38.76</v>
      </c>
      <c r="H968" s="9"/>
      <c r="I968" s="83"/>
    </row>
    <row r="969" spans="1:9" x14ac:dyDescent="0.25">
      <c r="A969" s="49"/>
      <c r="B969" s="10" t="s">
        <v>294</v>
      </c>
      <c r="C969" s="13">
        <v>2</v>
      </c>
      <c r="D969" s="13">
        <v>16.469000000000001</v>
      </c>
      <c r="E969" s="13">
        <v>1</v>
      </c>
      <c r="F969" s="13">
        <v>3.4</v>
      </c>
      <c r="G969" s="13">
        <f t="shared" si="106"/>
        <v>111.98920000000001</v>
      </c>
      <c r="H969" s="9"/>
      <c r="I969" s="83"/>
    </row>
    <row r="970" spans="1:9" x14ac:dyDescent="0.25">
      <c r="A970" s="49"/>
      <c r="B970" s="10"/>
      <c r="C970" s="13">
        <v>2</v>
      </c>
      <c r="D970" s="13">
        <v>2.61</v>
      </c>
      <c r="E970" s="13">
        <v>1</v>
      </c>
      <c r="F970" s="13">
        <v>3.4</v>
      </c>
      <c r="G970" s="13">
        <f t="shared" si="106"/>
        <v>17.747999999999998</v>
      </c>
      <c r="H970" s="9"/>
      <c r="I970" s="83"/>
    </row>
    <row r="971" spans="1:9" x14ac:dyDescent="0.25">
      <c r="A971" s="49"/>
      <c r="B971" s="10" t="s">
        <v>162</v>
      </c>
      <c r="C971" s="13">
        <v>-16</v>
      </c>
      <c r="D971" s="13">
        <v>1.2</v>
      </c>
      <c r="E971" s="13">
        <v>1</v>
      </c>
      <c r="F971" s="13">
        <v>1.65</v>
      </c>
      <c r="G971" s="13">
        <f t="shared" si="106"/>
        <v>-31.679999999999996</v>
      </c>
      <c r="H971" s="9"/>
      <c r="I971" s="83"/>
    </row>
    <row r="972" spans="1:9" x14ac:dyDescent="0.25">
      <c r="A972" s="49"/>
      <c r="B972" s="10" t="s">
        <v>163</v>
      </c>
      <c r="C972" s="13">
        <v>-2</v>
      </c>
      <c r="D972" s="13">
        <v>0.75</v>
      </c>
      <c r="E972" s="13">
        <v>1</v>
      </c>
      <c r="F972" s="13">
        <v>0.75</v>
      </c>
      <c r="G972" s="13">
        <f t="shared" si="106"/>
        <v>-1.125</v>
      </c>
      <c r="H972" s="9"/>
      <c r="I972" s="83"/>
    </row>
    <row r="973" spans="1:9" x14ac:dyDescent="0.25">
      <c r="A973" s="49"/>
      <c r="B973" s="10" t="s">
        <v>164</v>
      </c>
      <c r="C973" s="13">
        <v>-1</v>
      </c>
      <c r="D973" s="13">
        <v>1.2</v>
      </c>
      <c r="E973" s="13">
        <v>1</v>
      </c>
      <c r="F973" s="13">
        <v>0.6</v>
      </c>
      <c r="G973" s="13">
        <f t="shared" si="106"/>
        <v>-0.72</v>
      </c>
      <c r="H973" s="9"/>
      <c r="I973" s="83"/>
    </row>
    <row r="974" spans="1:9" x14ac:dyDescent="0.25">
      <c r="A974" s="49"/>
      <c r="B974" s="10" t="s">
        <v>166</v>
      </c>
      <c r="C974" s="13">
        <v>-2</v>
      </c>
      <c r="D974" s="13">
        <v>3</v>
      </c>
      <c r="E974" s="13">
        <v>1</v>
      </c>
      <c r="F974" s="13">
        <v>2.7</v>
      </c>
      <c r="G974" s="13">
        <f t="shared" si="106"/>
        <v>-16.200000000000003</v>
      </c>
      <c r="H974" s="9"/>
      <c r="I974" s="83"/>
    </row>
    <row r="975" spans="1:9" x14ac:dyDescent="0.25">
      <c r="A975" s="49"/>
      <c r="B975" s="10" t="s">
        <v>243</v>
      </c>
      <c r="C975" s="13">
        <v>-8</v>
      </c>
      <c r="D975" s="13">
        <v>1.2</v>
      </c>
      <c r="E975" s="13">
        <v>1</v>
      </c>
      <c r="F975" s="13">
        <v>2.4500000000000002</v>
      </c>
      <c r="G975" s="13">
        <f t="shared" si="106"/>
        <v>-23.52</v>
      </c>
      <c r="H975" s="9"/>
      <c r="I975" s="83"/>
    </row>
    <row r="976" spans="1:9" x14ac:dyDescent="0.25">
      <c r="A976" s="49"/>
      <c r="B976" s="10" t="s">
        <v>245</v>
      </c>
      <c r="C976" s="13">
        <v>-30</v>
      </c>
      <c r="D976" s="13">
        <v>1</v>
      </c>
      <c r="E976" s="13">
        <v>1</v>
      </c>
      <c r="F976" s="13">
        <v>2.4500000000000002</v>
      </c>
      <c r="G976" s="13">
        <f t="shared" si="106"/>
        <v>-73.5</v>
      </c>
      <c r="H976" s="9"/>
      <c r="I976" s="83"/>
    </row>
    <row r="977" spans="1:9" x14ac:dyDescent="0.25">
      <c r="A977" s="49"/>
      <c r="B977" s="10" t="s">
        <v>251</v>
      </c>
      <c r="C977" s="13">
        <v>-2</v>
      </c>
      <c r="D977" s="13">
        <v>2</v>
      </c>
      <c r="E977" s="13">
        <v>1</v>
      </c>
      <c r="F977" s="13">
        <v>2.4500000000000002</v>
      </c>
      <c r="G977" s="13">
        <f t="shared" si="106"/>
        <v>-9.8000000000000007</v>
      </c>
      <c r="H977" s="9"/>
      <c r="I977" s="83"/>
    </row>
    <row r="978" spans="1:9" x14ac:dyDescent="0.25">
      <c r="A978" s="49"/>
      <c r="B978" s="10" t="s">
        <v>246</v>
      </c>
      <c r="C978" s="13">
        <v>-6</v>
      </c>
      <c r="D978" s="13">
        <v>0.85</v>
      </c>
      <c r="E978" s="13">
        <v>1</v>
      </c>
      <c r="F978" s="13">
        <v>2.4500000000000002</v>
      </c>
      <c r="G978" s="13">
        <f t="shared" si="106"/>
        <v>-12.494999999999999</v>
      </c>
      <c r="H978" s="9"/>
      <c r="I978" s="83"/>
    </row>
    <row r="979" spans="1:9" x14ac:dyDescent="0.25">
      <c r="A979" s="49"/>
      <c r="B979" s="10"/>
      <c r="C979" s="13"/>
      <c r="D979" s="13"/>
      <c r="E979" s="13"/>
      <c r="F979" s="13"/>
      <c r="G979" s="13">
        <f t="shared" si="106"/>
        <v>0</v>
      </c>
      <c r="H979" s="9"/>
      <c r="I979" s="83"/>
    </row>
    <row r="980" spans="1:9" x14ac:dyDescent="0.25">
      <c r="A980" s="49"/>
      <c r="B980" s="10"/>
      <c r="C980" s="13"/>
      <c r="D980" s="13"/>
      <c r="E980" s="13"/>
      <c r="F980" s="13"/>
      <c r="G980" s="13">
        <f t="shared" si="106"/>
        <v>0</v>
      </c>
      <c r="H980" s="9"/>
      <c r="I980" s="83"/>
    </row>
    <row r="981" spans="1:9" x14ac:dyDescent="0.25">
      <c r="A981" s="49"/>
      <c r="B981" s="18" t="s">
        <v>12</v>
      </c>
      <c r="C981" s="13"/>
      <c r="D981" s="13"/>
      <c r="E981" s="13"/>
      <c r="F981" s="13"/>
      <c r="G981" s="13"/>
      <c r="H981" s="9"/>
      <c r="I981" s="83"/>
    </row>
    <row r="982" spans="1:9" x14ac:dyDescent="0.25">
      <c r="A982" s="49"/>
      <c r="B982" s="10" t="s">
        <v>295</v>
      </c>
      <c r="C982" s="13">
        <v>2</v>
      </c>
      <c r="D982" s="13">
        <v>6.31</v>
      </c>
      <c r="E982" s="13">
        <v>1</v>
      </c>
      <c r="F982" s="13">
        <v>2.1</v>
      </c>
      <c r="G982" s="13">
        <f t="shared" ref="G982:G986" si="107">PRODUCT(C982:F982)</f>
        <v>26.501999999999999</v>
      </c>
      <c r="H982" s="9"/>
      <c r="I982" s="83"/>
    </row>
    <row r="983" spans="1:9" x14ac:dyDescent="0.25">
      <c r="A983" s="49"/>
      <c r="B983" s="10"/>
      <c r="C983" s="13">
        <v>2</v>
      </c>
      <c r="D983" s="13">
        <v>3.89</v>
      </c>
      <c r="E983" s="13">
        <v>1</v>
      </c>
      <c r="F983" s="13">
        <v>2.1</v>
      </c>
      <c r="G983" s="13">
        <f t="shared" si="107"/>
        <v>16.338000000000001</v>
      </c>
      <c r="H983" s="9"/>
      <c r="I983" s="83"/>
    </row>
    <row r="984" spans="1:9" x14ac:dyDescent="0.25">
      <c r="A984" s="49"/>
      <c r="B984" s="10" t="s">
        <v>296</v>
      </c>
      <c r="C984" s="13">
        <v>2</v>
      </c>
      <c r="D984" s="13">
        <v>6.1</v>
      </c>
      <c r="E984" s="13">
        <v>1</v>
      </c>
      <c r="F984" s="13">
        <v>2.1</v>
      </c>
      <c r="G984" s="13">
        <f t="shared" si="107"/>
        <v>25.62</v>
      </c>
      <c r="H984" s="9"/>
      <c r="I984" s="83"/>
    </row>
    <row r="985" spans="1:9" x14ac:dyDescent="0.25">
      <c r="A985" s="49"/>
      <c r="B985" s="10"/>
      <c r="C985" s="13">
        <v>2</v>
      </c>
      <c r="D985" s="13">
        <v>2.5</v>
      </c>
      <c r="E985" s="13">
        <v>1</v>
      </c>
      <c r="F985" s="13">
        <v>2.1</v>
      </c>
      <c r="G985" s="13">
        <f t="shared" si="107"/>
        <v>10.5</v>
      </c>
      <c r="H985" s="9"/>
      <c r="I985" s="83"/>
    </row>
    <row r="986" spans="1:9" x14ac:dyDescent="0.25">
      <c r="A986" s="49"/>
      <c r="B986" s="10" t="s">
        <v>14</v>
      </c>
      <c r="C986" s="13">
        <v>-2</v>
      </c>
      <c r="D986" s="13">
        <v>0.75</v>
      </c>
      <c r="E986" s="13">
        <v>1</v>
      </c>
      <c r="F986" s="13">
        <v>2.1</v>
      </c>
      <c r="G986" s="13">
        <f t="shared" si="107"/>
        <v>-3.1500000000000004</v>
      </c>
      <c r="H986" s="9"/>
      <c r="I986" s="83"/>
    </row>
    <row r="987" spans="1:9" x14ac:dyDescent="0.25">
      <c r="A987" s="49"/>
      <c r="B987" s="18"/>
      <c r="C987" s="13"/>
      <c r="D987" s="13"/>
      <c r="E987" s="13"/>
      <c r="F987" s="13"/>
      <c r="G987" s="13"/>
      <c r="H987" s="9"/>
      <c r="I987" s="83"/>
    </row>
    <row r="988" spans="1:9" x14ac:dyDescent="0.25">
      <c r="A988" s="49"/>
      <c r="B988" s="18"/>
      <c r="C988" s="13"/>
      <c r="D988" s="13"/>
      <c r="E988" s="13"/>
      <c r="F988" s="13"/>
      <c r="G988" s="13"/>
      <c r="H988" s="9"/>
      <c r="I988" s="83"/>
    </row>
    <row r="989" spans="1:9" x14ac:dyDescent="0.25">
      <c r="A989" s="49"/>
      <c r="B989" s="18"/>
      <c r="C989" s="13"/>
      <c r="D989" s="13"/>
      <c r="E989" s="13"/>
      <c r="F989" s="13" t="s">
        <v>20</v>
      </c>
      <c r="G989" s="13">
        <f>SUM(G864:G987)</f>
        <v>3405.2777000000028</v>
      </c>
      <c r="H989" s="9" t="s">
        <v>25</v>
      </c>
      <c r="I989" s="83"/>
    </row>
    <row r="990" spans="1:9" x14ac:dyDescent="0.25">
      <c r="A990" s="48"/>
      <c r="B990" s="10"/>
      <c r="C990" s="13"/>
      <c r="D990" s="13"/>
      <c r="E990" s="13"/>
      <c r="F990" s="98" t="s">
        <v>22</v>
      </c>
      <c r="G990" s="98">
        <f>ROUNDUP(G989,0)</f>
        <v>3406</v>
      </c>
      <c r="H990" s="33" t="s">
        <v>25</v>
      </c>
      <c r="I990" s="83"/>
    </row>
    <row r="991" spans="1:9" x14ac:dyDescent="0.25">
      <c r="A991" s="48"/>
      <c r="B991" s="18"/>
      <c r="C991" s="13"/>
      <c r="D991" s="13"/>
      <c r="E991" s="13"/>
      <c r="F991" s="94"/>
      <c r="G991" s="94"/>
      <c r="H991" s="8"/>
      <c r="I991" s="83"/>
    </row>
    <row r="992" spans="1:9" x14ac:dyDescent="0.25">
      <c r="A992" s="48"/>
      <c r="B992" s="10"/>
      <c r="C992" s="13"/>
      <c r="D992" s="13"/>
      <c r="E992" s="13"/>
      <c r="F992" s="13"/>
      <c r="G992" s="13"/>
      <c r="H992" s="9"/>
      <c r="I992" s="83"/>
    </row>
    <row r="993" spans="1:9" x14ac:dyDescent="0.25">
      <c r="A993" s="48"/>
      <c r="B993" s="10" t="s">
        <v>33</v>
      </c>
      <c r="C993" s="13"/>
      <c r="D993" s="13"/>
      <c r="E993" s="13"/>
      <c r="F993" s="13"/>
      <c r="G993" s="13">
        <f>G856</f>
        <v>3250.2129999999993</v>
      </c>
      <c r="H993" s="9"/>
      <c r="I993" s="83"/>
    </row>
    <row r="994" spans="1:9" x14ac:dyDescent="0.25">
      <c r="A994" s="48"/>
      <c r="B994" s="10" t="s">
        <v>34</v>
      </c>
      <c r="C994" s="13"/>
      <c r="D994" s="13"/>
      <c r="E994" s="13"/>
      <c r="F994" s="13"/>
      <c r="G994" s="13">
        <f>+D788</f>
        <v>100.1925</v>
      </c>
      <c r="H994" s="9"/>
      <c r="I994" s="83"/>
    </row>
    <row r="995" spans="1:9" x14ac:dyDescent="0.25">
      <c r="A995" s="48"/>
      <c r="B995" s="10"/>
      <c r="C995" s="13"/>
      <c r="D995" s="13"/>
      <c r="E995" s="13"/>
      <c r="F995" s="13"/>
      <c r="G995" s="13"/>
      <c r="H995" s="9"/>
      <c r="I995" s="83"/>
    </row>
    <row r="996" spans="1:9" x14ac:dyDescent="0.25">
      <c r="A996" s="48"/>
      <c r="B996" s="10"/>
      <c r="C996" s="13"/>
      <c r="D996" s="13"/>
      <c r="E996" s="13"/>
      <c r="F996" s="13" t="s">
        <v>20</v>
      </c>
      <c r="G996" s="13">
        <f>SUM(G992:G994)</f>
        <v>3350.4054999999994</v>
      </c>
      <c r="H996" s="9" t="s">
        <v>25</v>
      </c>
      <c r="I996" s="83"/>
    </row>
    <row r="997" spans="1:9" x14ac:dyDescent="0.25">
      <c r="A997" s="48"/>
      <c r="B997" s="10"/>
      <c r="C997" s="13"/>
      <c r="D997" s="13"/>
      <c r="E997" s="13"/>
      <c r="F997" s="94" t="s">
        <v>22</v>
      </c>
      <c r="G997" s="94">
        <f>ROUNDUP(G996,0)</f>
        <v>3351</v>
      </c>
      <c r="H997" s="8" t="s">
        <v>25</v>
      </c>
      <c r="I997" s="83"/>
    </row>
    <row r="998" spans="1:9" x14ac:dyDescent="0.25">
      <c r="A998" s="48"/>
      <c r="B998" s="10" t="s">
        <v>100</v>
      </c>
      <c r="C998" s="13"/>
      <c r="D998" s="13"/>
      <c r="E998" s="13"/>
      <c r="F998" s="94"/>
      <c r="G998" s="94"/>
      <c r="H998" s="9"/>
      <c r="I998" s="83"/>
    </row>
    <row r="999" spans="1:9" x14ac:dyDescent="0.25">
      <c r="A999" s="48"/>
      <c r="B999" s="10"/>
      <c r="C999" s="13"/>
      <c r="D999" s="13"/>
      <c r="E999" s="13"/>
      <c r="F999" s="13"/>
      <c r="G999" s="13"/>
      <c r="H999" s="9"/>
      <c r="I999" s="83"/>
    </row>
    <row r="1000" spans="1:9" ht="30" x14ac:dyDescent="0.25">
      <c r="A1000" s="48"/>
      <c r="B1000" s="10" t="s">
        <v>32</v>
      </c>
      <c r="C1000" s="13"/>
      <c r="D1000" s="13"/>
      <c r="E1000" s="13"/>
      <c r="F1000" s="13"/>
      <c r="G1000" s="13">
        <f>+G823</f>
        <v>3006</v>
      </c>
      <c r="H1000" s="9"/>
      <c r="I1000" s="83"/>
    </row>
    <row r="1001" spans="1:9" x14ac:dyDescent="0.25">
      <c r="A1001" s="48"/>
      <c r="B1001" s="10"/>
      <c r="C1001" s="13"/>
      <c r="D1001" s="13"/>
      <c r="E1001" s="13"/>
      <c r="F1001" s="13" t="s">
        <v>20</v>
      </c>
      <c r="G1001" s="13">
        <f>SUM(G1000)</f>
        <v>3006</v>
      </c>
      <c r="H1001" s="9" t="s">
        <v>25</v>
      </c>
      <c r="I1001" s="83"/>
    </row>
    <row r="1002" spans="1:9" x14ac:dyDescent="0.25">
      <c r="A1002" s="48"/>
      <c r="B1002" s="10"/>
      <c r="C1002" s="13"/>
      <c r="D1002" s="13"/>
      <c r="E1002" s="13"/>
      <c r="F1002" s="94" t="s">
        <v>22</v>
      </c>
      <c r="G1002" s="94">
        <f>ROUNDUP(G1001,0)</f>
        <v>3006</v>
      </c>
      <c r="H1002" s="8" t="s">
        <v>25</v>
      </c>
      <c r="I1002" s="83"/>
    </row>
    <row r="1003" spans="1:9" x14ac:dyDescent="0.25">
      <c r="A1003" s="48"/>
      <c r="B1003" s="10"/>
      <c r="C1003" s="13"/>
      <c r="D1003" s="13"/>
      <c r="E1003" s="13"/>
      <c r="F1003" s="13"/>
      <c r="G1003" s="13"/>
      <c r="H1003" s="9"/>
      <c r="I1003" s="83"/>
    </row>
    <row r="1004" spans="1:9" x14ac:dyDescent="0.25">
      <c r="A1004" s="48"/>
      <c r="B1004" s="18" t="s">
        <v>30</v>
      </c>
      <c r="C1004" s="13"/>
      <c r="D1004" s="13"/>
      <c r="E1004" s="13"/>
      <c r="F1004" s="13"/>
      <c r="G1004" s="13"/>
      <c r="H1004" s="9"/>
      <c r="I1004" s="83"/>
    </row>
    <row r="1005" spans="1:9" x14ac:dyDescent="0.25">
      <c r="A1005" s="48"/>
      <c r="B1005" s="18" t="s">
        <v>31</v>
      </c>
      <c r="C1005" s="13"/>
      <c r="D1005" s="13"/>
      <c r="E1005" s="13"/>
      <c r="F1005" s="13"/>
      <c r="G1005" s="13"/>
      <c r="H1005" s="9"/>
      <c r="I1005" s="83"/>
    </row>
    <row r="1006" spans="1:9" x14ac:dyDescent="0.25">
      <c r="A1006" s="48"/>
      <c r="B1006" s="10" t="s">
        <v>38</v>
      </c>
      <c r="C1006" s="13"/>
      <c r="D1006" s="13"/>
      <c r="E1006" s="13"/>
      <c r="F1006" s="13"/>
      <c r="G1006" s="13">
        <f>SUM(G784:G786)</f>
        <v>1595</v>
      </c>
      <c r="H1006" s="9"/>
      <c r="I1006" s="83"/>
    </row>
    <row r="1007" spans="1:9" ht="30" x14ac:dyDescent="0.25">
      <c r="A1007" s="48"/>
      <c r="B1007" s="10" t="s">
        <v>32</v>
      </c>
      <c r="C1007" s="13"/>
      <c r="D1007" s="13"/>
      <c r="E1007" s="13"/>
      <c r="F1007" s="13"/>
      <c r="G1007" s="13">
        <f>+G1000</f>
        <v>3006</v>
      </c>
      <c r="H1007" s="9"/>
      <c r="I1007" s="83"/>
    </row>
    <row r="1008" spans="1:9" x14ac:dyDescent="0.25">
      <c r="A1008" s="48"/>
      <c r="B1008" s="10"/>
      <c r="C1008" s="13"/>
      <c r="D1008" s="13"/>
      <c r="E1008" s="13"/>
      <c r="F1008" s="13" t="s">
        <v>20</v>
      </c>
      <c r="G1008" s="13">
        <f>SUM(G1006:G1007)</f>
        <v>4601</v>
      </c>
      <c r="H1008" s="9" t="s">
        <v>25</v>
      </c>
      <c r="I1008" s="83"/>
    </row>
    <row r="1009" spans="1:9" x14ac:dyDescent="0.25">
      <c r="A1009" s="48"/>
      <c r="B1009" s="10"/>
      <c r="C1009" s="13"/>
      <c r="D1009" s="13"/>
      <c r="E1009" s="13"/>
      <c r="F1009" s="94" t="s">
        <v>22</v>
      </c>
      <c r="G1009" s="94">
        <f>ROUNDUP(G1008,0)</f>
        <v>4601</v>
      </c>
      <c r="H1009" s="8" t="s">
        <v>25</v>
      </c>
      <c r="I1009" s="83"/>
    </row>
    <row r="1010" spans="1:9" x14ac:dyDescent="0.25">
      <c r="A1010" s="48"/>
      <c r="B1010" s="10"/>
      <c r="C1010" s="13"/>
      <c r="D1010" s="13"/>
      <c r="E1010" s="13"/>
      <c r="F1010" s="13"/>
      <c r="G1010" s="13"/>
      <c r="H1010" s="9"/>
      <c r="I1010" s="83"/>
    </row>
    <row r="1011" spans="1:9" x14ac:dyDescent="0.25">
      <c r="A1011" s="48"/>
      <c r="B1011" s="10"/>
      <c r="C1011" s="13"/>
      <c r="D1011" s="13"/>
      <c r="E1011" s="13"/>
      <c r="F1011" s="13"/>
      <c r="G1011" s="13"/>
      <c r="H1011" s="9"/>
      <c r="I1011" s="83"/>
    </row>
  </sheetData>
  <protectedRanges>
    <protectedRange password="CABB" sqref="A1:E5" name="Range1_1_1_1"/>
  </protectedRanges>
  <mergeCells count="6">
    <mergeCell ref="I381:I382"/>
    <mergeCell ref="A3:G3"/>
    <mergeCell ref="A4:G4"/>
    <mergeCell ref="H1:I4"/>
    <mergeCell ref="A1:G1"/>
    <mergeCell ref="A2:G2"/>
  </mergeCells>
  <phoneticPr fontId="3" type="noConversion"/>
  <pageMargins left="0.70866141732283472" right="0.70866141732283472" top="0.74803149606299213" bottom="0.74803149606299213" header="0.31496062992125984" footer="0.31496062992125984"/>
  <pageSetup paperSize="9" scale="80" orientation="portrait" r:id="rId1"/>
  <headerFooter>
    <oddFooter>&amp;LS3M DESIGN CONSULTANTS LLP&amp;C&amp;F&amp;R&amp;N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8F295273E2C904BA3E945C516EA6E91" ma:contentTypeVersion="16" ma:contentTypeDescription="Create a new document." ma:contentTypeScope="" ma:versionID="f1037b1727bcd73852e578a463303f34">
  <xsd:schema xmlns:xsd="http://www.w3.org/2001/XMLSchema" xmlns:xs="http://www.w3.org/2001/XMLSchema" xmlns:p="http://schemas.microsoft.com/office/2006/metadata/properties" xmlns:ns3="122dc7bf-cf52-4256-8231-f4967237b97c" xmlns:ns4="16558da2-ca3f-44e7-8ee3-7a12911a168a" targetNamespace="http://schemas.microsoft.com/office/2006/metadata/properties" ma:root="true" ma:fieldsID="e6428a923c826f2063528ce670e3ce97" ns3:_="" ns4:_="">
    <xsd:import namespace="122dc7bf-cf52-4256-8231-f4967237b97c"/>
    <xsd:import namespace="16558da2-ca3f-44e7-8ee3-7a12911a168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_activity" minOccurs="0"/>
                <xsd:element ref="ns3:MediaServiceLocation"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2dc7bf-cf52-4256-8231-f4967237b9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558da2-ca3f-44e7-8ee3-7a12911a168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22dc7bf-cf52-4256-8231-f4967237b97c" xsi:nil="true"/>
  </documentManagement>
</p:properties>
</file>

<file path=customXml/itemProps1.xml><?xml version="1.0" encoding="utf-8"?>
<ds:datastoreItem xmlns:ds="http://schemas.openxmlformats.org/officeDocument/2006/customXml" ds:itemID="{F854C0DA-ED53-4FF5-9B7A-FE8114E4A07F}">
  <ds:schemaRefs>
    <ds:schemaRef ds:uri="http://schemas.microsoft.com/sharepoint/v3/contenttype/forms"/>
  </ds:schemaRefs>
</ds:datastoreItem>
</file>

<file path=customXml/itemProps2.xml><?xml version="1.0" encoding="utf-8"?>
<ds:datastoreItem xmlns:ds="http://schemas.openxmlformats.org/officeDocument/2006/customXml" ds:itemID="{93804A07-CCF5-4389-9C7B-6C5872BCF6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2dc7bf-cf52-4256-8231-f4967237b97c"/>
    <ds:schemaRef ds:uri="16558da2-ca3f-44e7-8ee3-7a12911a1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586FB1-2A22-482B-9475-94B2AB9B02B1}">
  <ds:schemaRefs>
    <ds:schemaRef ds:uri="http://schemas.microsoft.com/office/2006/documentManagement/types"/>
    <ds:schemaRef ds:uri="16558da2-ca3f-44e7-8ee3-7a12911a168a"/>
    <ds:schemaRef ds:uri="122dc7bf-cf52-4256-8231-f4967237b97c"/>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ABSTRACT- Plant Building </vt:lpstr>
      <vt:lpstr>MB- PLANT BUILING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SUDEEP PANDEY</cp:lastModifiedBy>
  <cp:lastPrinted>2025-02-10T05:08:17Z</cp:lastPrinted>
  <dcterms:created xsi:type="dcterms:W3CDTF">2015-06-05T18:17:20Z</dcterms:created>
  <dcterms:modified xsi:type="dcterms:W3CDTF">2025-09-18T11:48:18Z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0x01010098F295273E2C904BA3E945C516EA6E91</vt:lpwstr>
  </property>
</Properties>
</file>